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 SALGADO\Documents\ESTADISTICA COMERCIO CACAO HONDURAS 2018\"/>
    </mc:Choice>
  </mc:AlternateContent>
  <bookViews>
    <workbookView xWindow="0" yWindow="0" windowWidth="4080" windowHeight="4884" xr2:uid="{00000000-000D-0000-FFFF-FFFF00000000}"/>
  </bookViews>
  <sheets>
    <sheet name="Consolidado" sheetId="1" r:id="rId1"/>
    <sheet name="Detalle por partida" sheetId="2" r:id="rId2"/>
  </sheets>
  <definedNames>
    <definedName name="_xlnm.Print_Area" localSheetId="0">Consolidado!$A$1:$M$47</definedName>
    <definedName name="_xlnm.Print_Area" localSheetId="1">'Detalle por partida'!$A$1:$M$131</definedName>
    <definedName name="_xlnm.Print_Titles" localSheetId="0">Consolidado!$1:$12</definedName>
    <definedName name="_xlnm.Print_Titles" localSheetId="1">'Detalle por partida'!$1:$13</definedName>
  </definedNames>
  <calcPr calcId="171027"/>
</workbook>
</file>

<file path=xl/calcChain.xml><?xml version="1.0" encoding="utf-8"?>
<calcChain xmlns="http://schemas.openxmlformats.org/spreadsheetml/2006/main">
  <c r="E27" i="2" l="1"/>
  <c r="H27" i="2"/>
  <c r="I83" i="2" l="1"/>
  <c r="H83" i="2"/>
  <c r="F83" i="2"/>
  <c r="E83" i="2"/>
  <c r="L82" i="2"/>
  <c r="K82" i="2"/>
  <c r="J82" i="2"/>
  <c r="G82" i="2"/>
  <c r="L81" i="2"/>
  <c r="K81" i="2"/>
  <c r="J81" i="2"/>
  <c r="G81" i="2"/>
  <c r="L80" i="2"/>
  <c r="K80" i="2"/>
  <c r="J80" i="2"/>
  <c r="G80" i="2"/>
  <c r="L79" i="2"/>
  <c r="K79" i="2"/>
  <c r="J79" i="2"/>
  <c r="G79" i="2"/>
  <c r="L78" i="2"/>
  <c r="K78" i="2"/>
  <c r="J78" i="2"/>
  <c r="G78" i="2"/>
  <c r="L77" i="2"/>
  <c r="K77" i="2"/>
  <c r="M78" i="2" s="1"/>
  <c r="J77" i="2"/>
  <c r="G77" i="2"/>
  <c r="L76" i="2"/>
  <c r="K76" i="2"/>
  <c r="J76" i="2"/>
  <c r="G76" i="2"/>
  <c r="L75" i="2"/>
  <c r="K75" i="2"/>
  <c r="J75" i="2"/>
  <c r="G75" i="2"/>
  <c r="L74" i="2"/>
  <c r="K74" i="2"/>
  <c r="J74" i="2"/>
  <c r="G74" i="2"/>
  <c r="L73" i="2"/>
  <c r="K73" i="2"/>
  <c r="M74" i="2" s="1"/>
  <c r="J73" i="2"/>
  <c r="G73" i="2"/>
  <c r="L72" i="2"/>
  <c r="K72" i="2"/>
  <c r="J72" i="2"/>
  <c r="G72" i="2"/>
  <c r="L71" i="2"/>
  <c r="K71" i="2"/>
  <c r="J71" i="2"/>
  <c r="G71" i="2"/>
  <c r="L70" i="2"/>
  <c r="K70" i="2"/>
  <c r="I69" i="2"/>
  <c r="H69" i="2"/>
  <c r="F69" i="2"/>
  <c r="E69" i="2"/>
  <c r="L68" i="2"/>
  <c r="K68" i="2"/>
  <c r="J68" i="2"/>
  <c r="G68" i="2"/>
  <c r="L67" i="2"/>
  <c r="K67" i="2"/>
  <c r="M68" i="2" s="1"/>
  <c r="J67" i="2"/>
  <c r="G67" i="2"/>
  <c r="L66" i="2"/>
  <c r="K66" i="2"/>
  <c r="J66" i="2"/>
  <c r="G66" i="2"/>
  <c r="L65" i="2"/>
  <c r="K65" i="2"/>
  <c r="J65" i="2"/>
  <c r="G65" i="2"/>
  <c r="L64" i="2"/>
  <c r="K64" i="2"/>
  <c r="J64" i="2"/>
  <c r="G64" i="2"/>
  <c r="L63" i="2"/>
  <c r="K63" i="2"/>
  <c r="M64" i="2" s="1"/>
  <c r="J63" i="2"/>
  <c r="G63" i="2"/>
  <c r="L62" i="2"/>
  <c r="K62" i="2"/>
  <c r="J62" i="2"/>
  <c r="G62" i="2"/>
  <c r="L61" i="2"/>
  <c r="K61" i="2"/>
  <c r="J61" i="2"/>
  <c r="G61" i="2"/>
  <c r="L60" i="2"/>
  <c r="K60" i="2"/>
  <c r="J60" i="2"/>
  <c r="G60" i="2"/>
  <c r="L59" i="2"/>
  <c r="K59" i="2"/>
  <c r="M60" i="2" s="1"/>
  <c r="J59" i="2"/>
  <c r="G59" i="2"/>
  <c r="L58" i="2"/>
  <c r="K58" i="2"/>
  <c r="J58" i="2"/>
  <c r="G58" i="2"/>
  <c r="L57" i="2"/>
  <c r="K57" i="2"/>
  <c r="J57" i="2"/>
  <c r="G57" i="2"/>
  <c r="L56" i="2"/>
  <c r="K56" i="2"/>
  <c r="I55" i="2"/>
  <c r="H55" i="2"/>
  <c r="F55" i="2"/>
  <c r="E55" i="2"/>
  <c r="L54" i="2"/>
  <c r="K54" i="2"/>
  <c r="J54" i="2"/>
  <c r="G54" i="2"/>
  <c r="L53" i="2"/>
  <c r="K53" i="2"/>
  <c r="M54" i="2" s="1"/>
  <c r="G53" i="2"/>
  <c r="L52" i="2"/>
  <c r="K52" i="2"/>
  <c r="J52" i="2"/>
  <c r="L51" i="2"/>
  <c r="K51" i="2"/>
  <c r="J51" i="2"/>
  <c r="L50" i="2"/>
  <c r="K50" i="2"/>
  <c r="L49" i="2"/>
  <c r="K49" i="2"/>
  <c r="L48" i="2"/>
  <c r="K48" i="2"/>
  <c r="J48" i="2"/>
  <c r="G48" i="2"/>
  <c r="L47" i="2"/>
  <c r="K47" i="2"/>
  <c r="G47" i="2"/>
  <c r="L46" i="2"/>
  <c r="K46" i="2"/>
  <c r="J46" i="2"/>
  <c r="G46" i="2"/>
  <c r="L45" i="2"/>
  <c r="K45" i="2"/>
  <c r="J45" i="2"/>
  <c r="G45" i="2"/>
  <c r="L44" i="2"/>
  <c r="K44" i="2"/>
  <c r="J44" i="2"/>
  <c r="G44" i="2"/>
  <c r="L43" i="2"/>
  <c r="K43" i="2"/>
  <c r="J43" i="2"/>
  <c r="G43" i="2"/>
  <c r="L42" i="2"/>
  <c r="K42" i="2"/>
  <c r="I41" i="2"/>
  <c r="H41" i="2"/>
  <c r="F41" i="2"/>
  <c r="E41" i="2"/>
  <c r="L40" i="2"/>
  <c r="K40" i="2"/>
  <c r="J40" i="2"/>
  <c r="G40" i="2"/>
  <c r="L39" i="2"/>
  <c r="K39" i="2"/>
  <c r="J39" i="2"/>
  <c r="G39" i="2"/>
  <c r="L38" i="2"/>
  <c r="K38" i="2"/>
  <c r="J38" i="2"/>
  <c r="G38" i="2"/>
  <c r="L37" i="2"/>
  <c r="K37" i="2"/>
  <c r="J37" i="2"/>
  <c r="G37" i="2"/>
  <c r="L36" i="2"/>
  <c r="K36" i="2"/>
  <c r="J36" i="2"/>
  <c r="G36" i="2"/>
  <c r="L35" i="2"/>
  <c r="K35" i="2"/>
  <c r="M36" i="2" s="1"/>
  <c r="J35" i="2"/>
  <c r="G35" i="2"/>
  <c r="L34" i="2"/>
  <c r="K34" i="2"/>
  <c r="M35" i="2" s="1"/>
  <c r="J34" i="2"/>
  <c r="G34" i="2"/>
  <c r="L33" i="2"/>
  <c r="K33" i="2"/>
  <c r="J33" i="2"/>
  <c r="G33" i="2"/>
  <c r="L32" i="2"/>
  <c r="K32" i="2"/>
  <c r="J32" i="2"/>
  <c r="G32" i="2"/>
  <c r="L31" i="2"/>
  <c r="K31" i="2"/>
  <c r="M32" i="2" s="1"/>
  <c r="J31" i="2"/>
  <c r="G31" i="2"/>
  <c r="L30" i="2"/>
  <c r="K30" i="2"/>
  <c r="J30" i="2"/>
  <c r="G30" i="2"/>
  <c r="L29" i="2"/>
  <c r="K29" i="2"/>
  <c r="J29" i="2"/>
  <c r="G29" i="2"/>
  <c r="L28" i="2"/>
  <c r="K28" i="2"/>
  <c r="I27" i="2"/>
  <c r="F27" i="2"/>
  <c r="L26" i="2"/>
  <c r="K26" i="2"/>
  <c r="J26" i="2"/>
  <c r="G26" i="2"/>
  <c r="L25" i="2"/>
  <c r="K25" i="2"/>
  <c r="J25" i="2"/>
  <c r="G25" i="2"/>
  <c r="L24" i="2"/>
  <c r="K24" i="2"/>
  <c r="J24" i="2"/>
  <c r="G24" i="2"/>
  <c r="L23" i="2"/>
  <c r="K23" i="2"/>
  <c r="J23" i="2"/>
  <c r="G23" i="2"/>
  <c r="L22" i="2"/>
  <c r="K22" i="2"/>
  <c r="J22" i="2"/>
  <c r="G22" i="2"/>
  <c r="L21" i="2"/>
  <c r="K21" i="2"/>
  <c r="M22" i="2" s="1"/>
  <c r="J21" i="2"/>
  <c r="G21" i="2"/>
  <c r="L20" i="2"/>
  <c r="K20" i="2"/>
  <c r="J20" i="2"/>
  <c r="G20" i="2"/>
  <c r="L19" i="2"/>
  <c r="K19" i="2"/>
  <c r="J19" i="2"/>
  <c r="G19" i="2"/>
  <c r="L18" i="2"/>
  <c r="K18" i="2"/>
  <c r="J18" i="2"/>
  <c r="G18" i="2"/>
  <c r="L17" i="2"/>
  <c r="K17" i="2"/>
  <c r="J17" i="2"/>
  <c r="G17" i="2"/>
  <c r="L16" i="2"/>
  <c r="K16" i="2"/>
  <c r="J16" i="2"/>
  <c r="G16" i="2"/>
  <c r="L15" i="2"/>
  <c r="K15" i="2"/>
  <c r="J15" i="2"/>
  <c r="G15" i="2"/>
  <c r="L14" i="2"/>
  <c r="K14" i="2"/>
  <c r="I97" i="2"/>
  <c r="H97" i="2"/>
  <c r="F97" i="2"/>
  <c r="E97" i="2"/>
  <c r="L96" i="2"/>
  <c r="K96" i="2"/>
  <c r="J96" i="2"/>
  <c r="G96" i="2"/>
  <c r="L95" i="2"/>
  <c r="K95" i="2"/>
  <c r="J95" i="2"/>
  <c r="G95" i="2"/>
  <c r="L94" i="2"/>
  <c r="K94" i="2"/>
  <c r="J94" i="2"/>
  <c r="G94" i="2"/>
  <c r="L93" i="2"/>
  <c r="K93" i="2"/>
  <c r="J93" i="2"/>
  <c r="G93" i="2"/>
  <c r="L92" i="2"/>
  <c r="K92" i="2"/>
  <c r="J92" i="2"/>
  <c r="G92" i="2"/>
  <c r="L91" i="2"/>
  <c r="K91" i="2"/>
  <c r="J91" i="2"/>
  <c r="G91" i="2"/>
  <c r="L90" i="2"/>
  <c r="K90" i="2"/>
  <c r="J90" i="2"/>
  <c r="G90" i="2"/>
  <c r="L89" i="2"/>
  <c r="K89" i="2"/>
  <c r="J89" i="2"/>
  <c r="G89" i="2"/>
  <c r="L88" i="2"/>
  <c r="K88" i="2"/>
  <c r="J88" i="2"/>
  <c r="G88" i="2"/>
  <c r="L87" i="2"/>
  <c r="K87" i="2"/>
  <c r="J87" i="2"/>
  <c r="G87" i="2"/>
  <c r="L86" i="2"/>
  <c r="K86" i="2"/>
  <c r="J86" i="2"/>
  <c r="G86" i="2"/>
  <c r="L85" i="2"/>
  <c r="K85" i="2"/>
  <c r="J85" i="2"/>
  <c r="G85" i="2"/>
  <c r="L84" i="2"/>
  <c r="K84" i="2"/>
  <c r="L69" i="2" l="1"/>
  <c r="M18" i="2"/>
  <c r="M81" i="2"/>
  <c r="M39" i="2"/>
  <c r="K83" i="2"/>
  <c r="M86" i="2"/>
  <c r="M95" i="2"/>
  <c r="K55" i="2"/>
  <c r="L55" i="2"/>
  <c r="M45" i="2"/>
  <c r="K27" i="2"/>
  <c r="M25" i="2"/>
  <c r="M94" i="2"/>
  <c r="M87" i="2"/>
  <c r="M88" i="2"/>
  <c r="M90" i="2"/>
  <c r="M91" i="2"/>
  <c r="M96" i="2"/>
  <c r="L83" i="2"/>
  <c r="M77" i="2"/>
  <c r="M82" i="2"/>
  <c r="M71" i="2"/>
  <c r="M72" i="2"/>
  <c r="M75" i="2"/>
  <c r="M76" i="2"/>
  <c r="M73" i="2"/>
  <c r="M79" i="2"/>
  <c r="M80" i="2"/>
  <c r="M67" i="2"/>
  <c r="K69" i="2"/>
  <c r="M57" i="2"/>
  <c r="M58" i="2"/>
  <c r="M61" i="2"/>
  <c r="M62" i="2"/>
  <c r="M59" i="2"/>
  <c r="M65" i="2"/>
  <c r="M66" i="2"/>
  <c r="M63" i="2"/>
  <c r="M47" i="2"/>
  <c r="M48" i="2"/>
  <c r="M51" i="2"/>
  <c r="M52" i="2"/>
  <c r="M43" i="2"/>
  <c r="M44" i="2"/>
  <c r="M46" i="2"/>
  <c r="M53" i="2"/>
  <c r="K41" i="2"/>
  <c r="L41" i="2"/>
  <c r="M30" i="2"/>
  <c r="M33" i="2"/>
  <c r="M34" i="2"/>
  <c r="M29" i="2"/>
  <c r="M31" i="2"/>
  <c r="M37" i="2"/>
  <c r="M38" i="2"/>
  <c r="M40" i="2"/>
  <c r="L27" i="2"/>
  <c r="M21" i="2"/>
  <c r="M15" i="2"/>
  <c r="M16" i="2"/>
  <c r="M19" i="2"/>
  <c r="M20" i="2"/>
  <c r="M17" i="2"/>
  <c r="M23" i="2"/>
  <c r="M24" i="2"/>
  <c r="M26" i="2"/>
  <c r="M89" i="2"/>
  <c r="M85" i="2"/>
  <c r="M92" i="2"/>
  <c r="M93" i="2"/>
  <c r="K97" i="2"/>
  <c r="L97" i="2"/>
  <c r="I26" i="1"/>
  <c r="H26" i="1"/>
  <c r="F26" i="1"/>
  <c r="E26" i="1"/>
  <c r="K25" i="1"/>
  <c r="L25" i="1"/>
  <c r="J25" i="1"/>
  <c r="G25" i="1"/>
  <c r="M25" i="1" l="1"/>
  <c r="L24" i="1"/>
  <c r="K24" i="1"/>
  <c r="L23" i="1"/>
  <c r="K23" i="1"/>
  <c r="M24" i="1" s="1"/>
  <c r="L22" i="1"/>
  <c r="K22" i="1"/>
  <c r="L21" i="1"/>
  <c r="K21" i="1"/>
  <c r="M22" i="1" s="1"/>
  <c r="L20" i="1"/>
  <c r="K20" i="1"/>
  <c r="L19" i="1"/>
  <c r="K19" i="1"/>
  <c r="M20" i="1" s="1"/>
  <c r="L18" i="1"/>
  <c r="K18" i="1"/>
  <c r="L17" i="1"/>
  <c r="K17" i="1"/>
  <c r="M18" i="1" s="1"/>
  <c r="L16" i="1"/>
  <c r="K16" i="1"/>
  <c r="L15" i="1"/>
  <c r="K15" i="1"/>
  <c r="M16" i="1" s="1"/>
  <c r="L14" i="1"/>
  <c r="K14" i="1"/>
  <c r="L13" i="1"/>
  <c r="K13" i="1"/>
  <c r="M14" i="1" s="1"/>
  <c r="J24" i="1"/>
  <c r="J23" i="1"/>
  <c r="J22" i="1"/>
  <c r="J21" i="1"/>
  <c r="J20" i="1"/>
  <c r="J19" i="1"/>
  <c r="J18" i="1"/>
  <c r="J17" i="1"/>
  <c r="J16" i="1"/>
  <c r="J15" i="1"/>
  <c r="J14" i="1"/>
  <c r="G24" i="1"/>
  <c r="G23" i="1"/>
  <c r="G22" i="1"/>
  <c r="G21" i="1"/>
  <c r="G20" i="1"/>
  <c r="G19" i="1"/>
  <c r="G18" i="1"/>
  <c r="G17" i="1"/>
  <c r="G16" i="1"/>
  <c r="G15" i="1"/>
  <c r="G14" i="1"/>
  <c r="M17" i="1" l="1"/>
  <c r="M21" i="1"/>
  <c r="M15" i="1"/>
  <c r="M19" i="1"/>
  <c r="M23" i="1"/>
  <c r="K26" i="1"/>
  <c r="L26" i="1"/>
</calcChain>
</file>

<file path=xl/sharedStrings.xml><?xml version="1.0" encoding="utf-8"?>
<sst xmlns="http://schemas.openxmlformats.org/spreadsheetml/2006/main" count="65" uniqueCount="30">
  <si>
    <t>Descripción</t>
  </si>
  <si>
    <t>Exportaciones</t>
  </si>
  <si>
    <t>Importaciones</t>
  </si>
  <si>
    <t>Balanza Comercial</t>
  </si>
  <si>
    <t>% Variación del Valor</t>
  </si>
  <si>
    <t>Valor (US$)</t>
  </si>
  <si>
    <t>Volumen (kilos)</t>
  </si>
  <si>
    <t xml:space="preserve">% Variación del Valor </t>
  </si>
  <si>
    <t>Código capitulo, partida o subpartida.</t>
  </si>
  <si>
    <t>18.01, 18.02, 18.03, 18.04, 18.05, 18.06</t>
  </si>
  <si>
    <t>Cacao y sus preparaciones</t>
  </si>
  <si>
    <t>Secretaria de Agricultura y  Ganaderia (SAG)</t>
  </si>
  <si>
    <t>Programa Nacional de Desarrollo Agroalimentario (PRONAGRO)</t>
  </si>
  <si>
    <t>Unidad de Agronegocios.</t>
  </si>
  <si>
    <t xml:space="preserve">Nota: </t>
  </si>
  <si>
    <r>
      <t xml:space="preserve">Balanza comercial se aplica la fórmula (Exportaciones-Importaciones= superavit ó </t>
    </r>
    <r>
      <rPr>
        <sz val="10"/>
        <color rgb="FFFF0000"/>
        <rFont val="Calibri"/>
        <family val="2"/>
        <scheme val="minor"/>
      </rPr>
      <t>déficit</t>
    </r>
    <r>
      <rPr>
        <sz val="10"/>
        <color theme="1"/>
        <rFont val="Calibri"/>
        <family val="2"/>
        <scheme val="minor"/>
      </rPr>
      <t>)</t>
    </r>
  </si>
  <si>
    <t xml:space="preserve">Fuente: </t>
  </si>
  <si>
    <t>Banco Central de Honduras. (BCH)</t>
  </si>
  <si>
    <t>Año</t>
  </si>
  <si>
    <t>TOTAL</t>
  </si>
  <si>
    <t>Cacao en grano, entero o partido, crudo o tostado.</t>
  </si>
  <si>
    <t>Cáscara, peliculas y demás residuos de cacao</t>
  </si>
  <si>
    <t>Pasta de cacao, incluso desgrasada</t>
  </si>
  <si>
    <t>Manteca, grasa y aceite de cacao</t>
  </si>
  <si>
    <t>Cacao en polvo sin adición de azúcar ni otro edulcorante</t>
  </si>
  <si>
    <t>Chocolate y demás preparaciones alimenticias que contengan cacao</t>
  </si>
  <si>
    <t>Tendencia del Comercio de Cacao y sus preparaciones 2005- Nov. 2017</t>
  </si>
  <si>
    <t>Los datos del año 2017 corresponde a los meses de Enero a Noviembre</t>
  </si>
  <si>
    <t>Actualizado el 31 de Enero de 2018.</t>
  </si>
  <si>
    <t>Datos actualizados al 31 de Enero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</si>
</sst>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b/>
      <sz val="11"/>
      <color theme="3"/>
      <name val="Cambria"/>
      <family val="1"/>
      <scheme val="major"/>
    </font>
    <font>
      <b/>
      <sz val="10"/>
      <color theme="1" tint="4.9989318521683403E-2"/>
      <name val="Calibri Light"/>
      <family val="2"/>
    </font>
    <font>
      <u/>
      <sz val="11"/>
      <color theme="10"/>
      <name val="Calibri"/>
      <family val="2"/>
    </font>
    <font>
      <sz val="8.5"/>
      <name val="Microsoft Sans Serif"/>
      <family val="2"/>
    </font>
    <font>
      <sz val="8.5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3" fontId="9" fillId="0" borderId="2" xfId="0" applyNumberFormat="1" applyFont="1" applyBorder="1"/>
    <xf numFmtId="0" fontId="10" fillId="0" borderId="2" xfId="0" applyFont="1" applyBorder="1"/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/>
    </xf>
    <xf numFmtId="4" fontId="12" fillId="0" borderId="2" xfId="0" applyNumberFormat="1" applyFont="1" applyBorder="1"/>
    <xf numFmtId="0" fontId="11" fillId="0" borderId="2" xfId="0" applyFont="1" applyBorder="1" applyAlignment="1">
      <alignment horizontal="right" vertical="top"/>
    </xf>
    <xf numFmtId="0" fontId="14" fillId="2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3" fontId="12" fillId="0" borderId="2" xfId="0" applyNumberFormat="1" applyFont="1" applyBorder="1"/>
    <xf numFmtId="9" fontId="9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/>
    <xf numFmtId="0" fontId="14" fillId="5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4" fontId="9" fillId="0" borderId="2" xfId="0" applyNumberFormat="1" applyFont="1" applyBorder="1"/>
    <xf numFmtId="0" fontId="4" fillId="0" borderId="0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5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14" fillId="2" borderId="2" xfId="1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7" fillId="0" borderId="1" xfId="3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Hipervínculo 2" xfId="4" xr:uid="{00000000-0005-0000-0000-000000000000}"/>
    <cellStyle name="Normal" xfId="0" builtinId="0"/>
    <cellStyle name="Normal 2" xfId="5" xr:uid="{00000000-0005-0000-0000-000002000000}"/>
    <cellStyle name="Normal 3" xfId="6" xr:uid="{00000000-0005-0000-0000-000031000000}"/>
    <cellStyle name="Porcentaje" xfId="1" builtinId="5"/>
    <cellStyle name="Título" xfId="2" builtinId="15"/>
    <cellStyle name="Título 2" xfId="3" builtinId="17"/>
  </cellStyles>
  <dxfs count="1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2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Cacao y sus preparaciones de Honduras, 2005- Nov. 2017</a:t>
            </a:r>
            <a:endParaRPr lang="es-HN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Consolidado!$E$13:$E$25</c:f>
              <c:numCache>
                <c:formatCode>#,##0</c:formatCode>
                <c:ptCount val="13"/>
                <c:pt idx="0">
                  <c:v>4381342.0599999996</c:v>
                </c:pt>
                <c:pt idx="1">
                  <c:v>5708801.9100000001</c:v>
                </c:pt>
                <c:pt idx="2">
                  <c:v>2928980.74</c:v>
                </c:pt>
                <c:pt idx="3">
                  <c:v>1603014.95</c:v>
                </c:pt>
                <c:pt idx="4">
                  <c:v>375453.87</c:v>
                </c:pt>
                <c:pt idx="5">
                  <c:v>277015.18</c:v>
                </c:pt>
                <c:pt idx="6">
                  <c:v>663569.34</c:v>
                </c:pt>
                <c:pt idx="7">
                  <c:v>441184.95</c:v>
                </c:pt>
                <c:pt idx="8">
                  <c:v>559347.86</c:v>
                </c:pt>
                <c:pt idx="9">
                  <c:v>1155203.58</c:v>
                </c:pt>
                <c:pt idx="10">
                  <c:v>1726899.14</c:v>
                </c:pt>
                <c:pt idx="11">
                  <c:v>2883532.88</c:v>
                </c:pt>
                <c:pt idx="12">
                  <c:v>3119022.37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'Comercio anual 2005-2016'!#REF!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B4A-4C70-A6C4-B255C4D2AA57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Consolidado!$H$13:$H$25</c:f>
              <c:numCache>
                <c:formatCode>#,##0</c:formatCode>
                <c:ptCount val="13"/>
                <c:pt idx="0">
                  <c:v>7410806.0499999998</c:v>
                </c:pt>
                <c:pt idx="1">
                  <c:v>10427047.6</c:v>
                </c:pt>
                <c:pt idx="2">
                  <c:v>10034965.6</c:v>
                </c:pt>
                <c:pt idx="3">
                  <c:v>12422519.9</c:v>
                </c:pt>
                <c:pt idx="4">
                  <c:v>8951878.8800000008</c:v>
                </c:pt>
                <c:pt idx="5">
                  <c:v>10733115.1</c:v>
                </c:pt>
                <c:pt idx="6">
                  <c:v>12085866.5</c:v>
                </c:pt>
                <c:pt idx="7">
                  <c:v>13939236.800000001</c:v>
                </c:pt>
                <c:pt idx="8">
                  <c:v>13629068.300000001</c:v>
                </c:pt>
                <c:pt idx="9">
                  <c:v>14925015.300000001</c:v>
                </c:pt>
                <c:pt idx="10">
                  <c:v>17550358.5</c:v>
                </c:pt>
                <c:pt idx="11">
                  <c:v>19319505</c:v>
                </c:pt>
                <c:pt idx="12">
                  <c:v>16761743.879999997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'Comercio anual 2005-2016'!#REF!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B4A-4C70-A6C4-B255C4D2A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Chocolate y demás preparaciones, 2005- Nov. 2017</a:t>
            </a:r>
            <a:endParaRPr lang="es-HN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partida'!$D$84:$D$96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partida'!$E$84:$E$96</c:f>
              <c:numCache>
                <c:formatCode>#,##0</c:formatCode>
                <c:ptCount val="13"/>
                <c:pt idx="0">
                  <c:v>541486.04</c:v>
                </c:pt>
                <c:pt idx="1">
                  <c:v>164022.35</c:v>
                </c:pt>
                <c:pt idx="2">
                  <c:v>79697.240000000005</c:v>
                </c:pt>
                <c:pt idx="3">
                  <c:v>262.3</c:v>
                </c:pt>
                <c:pt idx="4">
                  <c:v>60.5</c:v>
                </c:pt>
                <c:pt idx="5">
                  <c:v>13323.240000000002</c:v>
                </c:pt>
                <c:pt idx="6">
                  <c:v>195860.99</c:v>
                </c:pt>
                <c:pt idx="7">
                  <c:v>174280.86000000002</c:v>
                </c:pt>
                <c:pt idx="8">
                  <c:v>2946.03</c:v>
                </c:pt>
                <c:pt idx="9">
                  <c:v>4945.829999999999</c:v>
                </c:pt>
                <c:pt idx="10">
                  <c:v>103930.75</c:v>
                </c:pt>
                <c:pt idx="11">
                  <c:v>286099.39</c:v>
                </c:pt>
                <c:pt idx="12">
                  <c:v>219120.17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EB8-BE66-C52342142976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partida'!$D$84:$D$96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partida'!$H$84:$H$96</c:f>
              <c:numCache>
                <c:formatCode>#,##0</c:formatCode>
                <c:ptCount val="13"/>
                <c:pt idx="0">
                  <c:v>4952523.7100000028</c:v>
                </c:pt>
                <c:pt idx="1">
                  <c:v>7166273.3399999999</c:v>
                </c:pt>
                <c:pt idx="2">
                  <c:v>8272074.3800000018</c:v>
                </c:pt>
                <c:pt idx="3">
                  <c:v>10706934.539999994</c:v>
                </c:pt>
                <c:pt idx="4">
                  <c:v>8596303.660000002</c:v>
                </c:pt>
                <c:pt idx="5">
                  <c:v>10149417.269999992</c:v>
                </c:pt>
                <c:pt idx="6">
                  <c:v>11425723.460000001</c:v>
                </c:pt>
                <c:pt idx="7">
                  <c:v>12732871.900000002</c:v>
                </c:pt>
                <c:pt idx="8">
                  <c:v>13185139.100000005</c:v>
                </c:pt>
                <c:pt idx="9">
                  <c:v>14624214.729999986</c:v>
                </c:pt>
                <c:pt idx="10">
                  <c:v>17056938.370000005</c:v>
                </c:pt>
                <c:pt idx="11">
                  <c:v>18364479.780000001</c:v>
                </c:pt>
                <c:pt idx="12">
                  <c:v>15756375.189999999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EB8-BE66-C52342142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Cacao en grano, 2005- Nov. 2017</a:t>
            </a:r>
            <a:endParaRPr lang="es-HN" sz="1200" b="1"/>
          </a:p>
        </c:rich>
      </c:tx>
      <c:layout>
        <c:manualLayout>
          <c:xMode val="edge"/>
          <c:yMode val="edge"/>
          <c:x val="0.19716483968915649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partida'!$D$14:$D$26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partida'!$E$14:$E$26</c:f>
              <c:numCache>
                <c:formatCode>#,##0</c:formatCode>
                <c:ptCount val="13"/>
                <c:pt idx="0">
                  <c:v>1146.5999999999999</c:v>
                </c:pt>
                <c:pt idx="1">
                  <c:v>33959.01</c:v>
                </c:pt>
                <c:pt idx="2">
                  <c:v>252139.42</c:v>
                </c:pt>
                <c:pt idx="3">
                  <c:v>123214.95000000001</c:v>
                </c:pt>
                <c:pt idx="4">
                  <c:v>301933.82000000007</c:v>
                </c:pt>
                <c:pt idx="5">
                  <c:v>221683.93000000002</c:v>
                </c:pt>
                <c:pt idx="6">
                  <c:v>389057.73000000004</c:v>
                </c:pt>
                <c:pt idx="7">
                  <c:v>266904.09000000003</c:v>
                </c:pt>
                <c:pt idx="8">
                  <c:v>554706.11999999988</c:v>
                </c:pt>
                <c:pt idx="9">
                  <c:v>908856.53000000014</c:v>
                </c:pt>
                <c:pt idx="10">
                  <c:v>1301439.96</c:v>
                </c:pt>
                <c:pt idx="11">
                  <c:v>1420881.66</c:v>
                </c:pt>
                <c:pt idx="12">
                  <c:v>2000769.7300000002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D-4D88-A1E1-0A4197F4EC8D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partida'!$D$14:$D$26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partida'!$H$14:$H$26</c:f>
              <c:numCache>
                <c:formatCode>#,##0</c:formatCode>
                <c:ptCount val="13"/>
                <c:pt idx="0">
                  <c:v>1637019.1099999999</c:v>
                </c:pt>
                <c:pt idx="1">
                  <c:v>2854308.6399999997</c:v>
                </c:pt>
                <c:pt idx="2">
                  <c:v>1237921.1599999999</c:v>
                </c:pt>
                <c:pt idx="3">
                  <c:v>1367436.0200000003</c:v>
                </c:pt>
                <c:pt idx="4">
                  <c:v>265.04000000000002</c:v>
                </c:pt>
                <c:pt idx="5">
                  <c:v>56.23</c:v>
                </c:pt>
                <c:pt idx="6">
                  <c:v>945.78</c:v>
                </c:pt>
                <c:pt idx="7">
                  <c:v>2345</c:v>
                </c:pt>
                <c:pt idx="8">
                  <c:v>7131</c:v>
                </c:pt>
                <c:pt idx="9">
                  <c:v>59209.259999999995</c:v>
                </c:pt>
                <c:pt idx="10">
                  <c:v>243717.75</c:v>
                </c:pt>
                <c:pt idx="11">
                  <c:v>500333.61000000004</c:v>
                </c:pt>
                <c:pt idx="12">
                  <c:v>687365.59000000008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D-4D88-A1E1-0A4197F4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Cáscara, peliculas y demás residuos de cacao, 2005- Nov. 2017</a:t>
            </a:r>
            <a:endParaRPr lang="es-HN" sz="1200" b="1"/>
          </a:p>
        </c:rich>
      </c:tx>
      <c:layout>
        <c:manualLayout>
          <c:xMode val="edge"/>
          <c:yMode val="edge"/>
          <c:x val="0.19062889197673821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partida'!$D$28:$D$40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partida'!$E$28:$E$40</c:f>
              <c:numCache>
                <c:formatCode>#,##0</c:formatCode>
                <c:ptCount val="13"/>
                <c:pt idx="6" formatCode="#,##0.00">
                  <c:v>0.12</c:v>
                </c:pt>
                <c:pt idx="12">
                  <c:v>10880.08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C59-B24B-E802EC12FA1E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partida'!$D$28:$D$40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partida'!$H$28:$H$40</c:f>
              <c:numCache>
                <c:formatCode>#,##0</c:formatCode>
                <c:ptCount val="13"/>
                <c:pt idx="10">
                  <c:v>513.08000000000004</c:v>
                </c:pt>
                <c:pt idx="11">
                  <c:v>858.63</c:v>
                </c:pt>
                <c:pt idx="12">
                  <c:v>658.98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3-4C59-B24B-E802EC12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Pasta de cacao, incluso desgrasada, 2005- Nov. 2017</a:t>
            </a:r>
            <a:endParaRPr lang="es-HN" sz="1200" b="1"/>
          </a:p>
        </c:rich>
      </c:tx>
      <c:layout>
        <c:manualLayout>
          <c:xMode val="edge"/>
          <c:yMode val="edge"/>
          <c:x val="0.19062889197673821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partida'!$D$42:$D$54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partida'!$E$42:$E$54</c:f>
              <c:numCache>
                <c:formatCode>#,##0</c:formatCode>
                <c:ptCount val="13"/>
                <c:pt idx="0">
                  <c:v>405517.31999999995</c:v>
                </c:pt>
                <c:pt idx="1">
                  <c:v>426965.75</c:v>
                </c:pt>
                <c:pt idx="2">
                  <c:v>335456.40000000002</c:v>
                </c:pt>
                <c:pt idx="3">
                  <c:v>136727.40000000002</c:v>
                </c:pt>
                <c:pt idx="4">
                  <c:v>20484</c:v>
                </c:pt>
                <c:pt idx="5">
                  <c:v>710.47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233411.19</c:v>
                </c:pt>
                <c:pt idx="11">
                  <c:v>724025.5399999998</c:v>
                </c:pt>
                <c:pt idx="12">
                  <c:v>512694.49000000005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5-4CC6-A61D-CB2B0C77E912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partida'!$D$42:$D$54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partida'!$H$42:$H$54</c:f>
              <c:numCache>
                <c:formatCode>#,##0</c:formatCode>
                <c:ptCount val="13"/>
                <c:pt idx="0">
                  <c:v>493109.89</c:v>
                </c:pt>
                <c:pt idx="1">
                  <c:v>88638.81</c:v>
                </c:pt>
                <c:pt idx="2">
                  <c:v>168111.97999999998</c:v>
                </c:pt>
                <c:pt idx="3">
                  <c:v>257.62</c:v>
                </c:pt>
                <c:pt idx="4">
                  <c:v>0</c:v>
                </c:pt>
                <c:pt idx="5">
                  <c:v>401.06</c:v>
                </c:pt>
                <c:pt idx="6">
                  <c:v>0</c:v>
                </c:pt>
                <c:pt idx="7">
                  <c:v>0</c:v>
                </c:pt>
                <c:pt idx="8">
                  <c:v>144.15</c:v>
                </c:pt>
                <c:pt idx="9">
                  <c:v>28685.55</c:v>
                </c:pt>
                <c:pt idx="10">
                  <c:v>0</c:v>
                </c:pt>
                <c:pt idx="11">
                  <c:v>9139.34</c:v>
                </c:pt>
                <c:pt idx="12">
                  <c:v>19249.5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5-4CC6-A61D-CB2B0C77E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200" b="1"/>
              <a:t>Tendencia</a:t>
            </a:r>
            <a:r>
              <a:rPr lang="es-HN" sz="1200" b="1" baseline="0"/>
              <a:t> del Comercio de Manteca, grasa y aceite de cacao, 2005- Nov. 2017</a:t>
            </a:r>
            <a:endParaRPr lang="es-HN" sz="1200" b="1"/>
          </a:p>
        </c:rich>
      </c:tx>
      <c:layout>
        <c:manualLayout>
          <c:xMode val="edge"/>
          <c:yMode val="edge"/>
          <c:x val="0.19062889197673821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partida'!$D$56:$D$68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partida'!$E$56:$E$68</c:f>
              <c:numCache>
                <c:formatCode>#,##0</c:formatCode>
                <c:ptCount val="13"/>
                <c:pt idx="0">
                  <c:v>2257682.08</c:v>
                </c:pt>
                <c:pt idx="1">
                  <c:v>3732368.19</c:v>
                </c:pt>
                <c:pt idx="2">
                  <c:v>1746351</c:v>
                </c:pt>
                <c:pt idx="3">
                  <c:v>1078444.3</c:v>
                </c:pt>
                <c:pt idx="4">
                  <c:v>38956.870000000003</c:v>
                </c:pt>
                <c:pt idx="5">
                  <c:v>30797.54</c:v>
                </c:pt>
                <c:pt idx="6">
                  <c:v>68251.5</c:v>
                </c:pt>
                <c:pt idx="7">
                  <c:v>0</c:v>
                </c:pt>
                <c:pt idx="8">
                  <c:v>485</c:v>
                </c:pt>
                <c:pt idx="9">
                  <c:v>164730.75</c:v>
                </c:pt>
                <c:pt idx="10">
                  <c:v>11294.78</c:v>
                </c:pt>
                <c:pt idx="11">
                  <c:v>285266.32</c:v>
                </c:pt>
                <c:pt idx="12">
                  <c:v>239908.6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2-471F-BD33-1A49892BA46A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partida'!$D$56:$D$68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partida'!$H$56:$H$68</c:f>
              <c:numCache>
                <c:formatCode>#,##0</c:formatCode>
                <c:ptCount val="13"/>
                <c:pt idx="0">
                  <c:v>153.09</c:v>
                </c:pt>
                <c:pt idx="1">
                  <c:v>62044.74</c:v>
                </c:pt>
                <c:pt idx="2">
                  <c:v>37037.370000000003</c:v>
                </c:pt>
                <c:pt idx="3">
                  <c:v>66319.31</c:v>
                </c:pt>
                <c:pt idx="4">
                  <c:v>5238.3</c:v>
                </c:pt>
                <c:pt idx="5">
                  <c:v>4768.3</c:v>
                </c:pt>
                <c:pt idx="6">
                  <c:v>5537.7699999999995</c:v>
                </c:pt>
                <c:pt idx="7">
                  <c:v>5937.2</c:v>
                </c:pt>
                <c:pt idx="8">
                  <c:v>0</c:v>
                </c:pt>
                <c:pt idx="9">
                  <c:v>295.38</c:v>
                </c:pt>
                <c:pt idx="10">
                  <c:v>1341.25</c:v>
                </c:pt>
                <c:pt idx="11">
                  <c:v>8829.3700000000008</c:v>
                </c:pt>
                <c:pt idx="12">
                  <c:v>6351.9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2-471F-BD33-1A49892BA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sz="1100" b="1"/>
              <a:t>Tendencia</a:t>
            </a:r>
            <a:r>
              <a:rPr lang="es-HN" sz="1100" b="1" baseline="0"/>
              <a:t> del Comercio de Cacao en polvo sin adición de azúcar ni otro edulcorante, 2005- Nov. 2017</a:t>
            </a:r>
            <a:endParaRPr lang="es-HN" sz="1100" b="1"/>
          </a:p>
        </c:rich>
      </c:tx>
      <c:layout>
        <c:manualLayout>
          <c:xMode val="edge"/>
          <c:yMode val="edge"/>
          <c:x val="0.19062889197673821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229396325459316"/>
          <c:y val="0.31364753318878619"/>
          <c:w val="0.75546386701662305"/>
          <c:h val="0.525950541685091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Exportaciones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'Detalle por partida'!$D$70:$D$82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partida'!$E$70:$E$82</c:f>
              <c:numCache>
                <c:formatCode>#,##0</c:formatCode>
                <c:ptCount val="13"/>
                <c:pt idx="0">
                  <c:v>386457.80999999994</c:v>
                </c:pt>
                <c:pt idx="1">
                  <c:v>570407.21</c:v>
                </c:pt>
                <c:pt idx="2">
                  <c:v>342410.68000000005</c:v>
                </c:pt>
                <c:pt idx="3">
                  <c:v>158606</c:v>
                </c:pt>
                <c:pt idx="4">
                  <c:v>14018.68</c:v>
                </c:pt>
                <c:pt idx="5">
                  <c:v>10500</c:v>
                </c:pt>
                <c:pt idx="6">
                  <c:v>10399</c:v>
                </c:pt>
                <c:pt idx="7">
                  <c:v>0</c:v>
                </c:pt>
                <c:pt idx="8">
                  <c:v>1210.71</c:v>
                </c:pt>
                <c:pt idx="9">
                  <c:v>76670.47</c:v>
                </c:pt>
                <c:pt idx="10">
                  <c:v>76822.459999999992</c:v>
                </c:pt>
                <c:pt idx="11">
                  <c:v>167259.97</c:v>
                </c:pt>
                <c:pt idx="12">
                  <c:v>135649.29999999999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4-4F22-9DD7-682648CFBBCD}"/>
            </c:ext>
          </c:extLst>
        </c:ser>
        <c:ser>
          <c:idx val="1"/>
          <c:order val="1"/>
          <c:tx>
            <c:v>Importaciones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'Detalle por partida'!$D$70:$D$82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'Detalle por partida'!$H$70:$H$82</c:f>
              <c:numCache>
                <c:formatCode>#,##0</c:formatCode>
                <c:ptCount val="13"/>
                <c:pt idx="0">
                  <c:v>314924.74</c:v>
                </c:pt>
                <c:pt idx="1">
                  <c:v>235364.45000000004</c:v>
                </c:pt>
                <c:pt idx="2">
                  <c:v>303618.62</c:v>
                </c:pt>
                <c:pt idx="3">
                  <c:v>281572.44</c:v>
                </c:pt>
                <c:pt idx="4">
                  <c:v>350071.88</c:v>
                </c:pt>
                <c:pt idx="5">
                  <c:v>578472.22000000009</c:v>
                </c:pt>
                <c:pt idx="6">
                  <c:v>653659.44000000006</c:v>
                </c:pt>
                <c:pt idx="7">
                  <c:v>1198082.67</c:v>
                </c:pt>
                <c:pt idx="8">
                  <c:v>436654.02</c:v>
                </c:pt>
                <c:pt idx="9">
                  <c:v>212610.34999999998</c:v>
                </c:pt>
                <c:pt idx="10">
                  <c:v>247848.02000000005</c:v>
                </c:pt>
                <c:pt idx="11">
                  <c:v>435864.27</c:v>
                </c:pt>
                <c:pt idx="12">
                  <c:v>291742.71999999991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4-4F22-9DD7-682648CFB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4320"/>
        <c:axId val="62585856"/>
      </c:barChart>
      <c:catAx>
        <c:axId val="625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5856"/>
        <c:crosses val="autoZero"/>
        <c:auto val="1"/>
        <c:lblAlgn val="ctr"/>
        <c:lblOffset val="100"/>
        <c:noMultiLvlLbl val="0"/>
      </c:catAx>
      <c:valAx>
        <c:axId val="625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HN" sz="900" b="1"/>
                  <a:t> Valor en USD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0.19531393821592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568910503834079"/>
          <c:y val="0.22671361502347417"/>
          <c:w val="0.48666074828881684"/>
          <c:h val="7.9225906620827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0</xdr:row>
      <xdr:rowOff>28574</xdr:rowOff>
    </xdr:from>
    <xdr:to>
      <xdr:col>12</xdr:col>
      <xdr:colOff>295276</xdr:colOff>
      <xdr:row>4</xdr:row>
      <xdr:rowOff>123824</xdr:rowOff>
    </xdr:to>
    <xdr:pic>
      <xdr:nvPicPr>
        <xdr:cNvPr id="2" name="3 Imagen" descr="Logo gobierno de Honduras y SAG Horizontal, SIN 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29555" b="33107"/>
        <a:stretch>
          <a:fillRect/>
        </a:stretch>
      </xdr:blipFill>
      <xdr:spPr>
        <a:xfrm>
          <a:off x="9458326" y="28574"/>
          <a:ext cx="3371850" cy="847725"/>
        </a:xfrm>
        <a:prstGeom prst="rect">
          <a:avLst/>
        </a:prstGeom>
      </xdr:spPr>
    </xdr:pic>
    <xdr:clientData/>
  </xdr:twoCellAnchor>
  <xdr:twoCellAnchor>
    <xdr:from>
      <xdr:col>2</xdr:col>
      <xdr:colOff>1714500</xdr:colOff>
      <xdr:row>30</xdr:row>
      <xdr:rowOff>152400</xdr:rowOff>
    </xdr:from>
    <xdr:to>
      <xdr:col>8</xdr:col>
      <xdr:colOff>942975</xdr:colOff>
      <xdr:row>45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C5D39E0-42A7-4A02-99B8-FBE3069C5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0</xdr:row>
      <xdr:rowOff>28574</xdr:rowOff>
    </xdr:from>
    <xdr:to>
      <xdr:col>12</xdr:col>
      <xdr:colOff>295276</xdr:colOff>
      <xdr:row>5</xdr:row>
      <xdr:rowOff>38099</xdr:rowOff>
    </xdr:to>
    <xdr:pic>
      <xdr:nvPicPr>
        <xdr:cNvPr id="2" name="3 Imagen" descr="Logo gobierno de Honduras y SAG Horizontal, SIN FONDO.png">
          <a:extLst>
            <a:ext uri="{FF2B5EF4-FFF2-40B4-BE49-F238E27FC236}">
              <a16:creationId xmlns:a16="http://schemas.microsoft.com/office/drawing/2014/main" id="{0AFB9901-28C1-48D1-AB67-4FA2D5A8428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29555" b="33107"/>
        <a:stretch>
          <a:fillRect/>
        </a:stretch>
      </xdr:blipFill>
      <xdr:spPr>
        <a:xfrm>
          <a:off x="9305926" y="28574"/>
          <a:ext cx="3009900" cy="847725"/>
        </a:xfrm>
        <a:prstGeom prst="rect">
          <a:avLst/>
        </a:prstGeom>
      </xdr:spPr>
    </xdr:pic>
    <xdr:clientData/>
  </xdr:twoCellAnchor>
  <xdr:twoCellAnchor>
    <xdr:from>
      <xdr:col>8</xdr:col>
      <xdr:colOff>85725</xdr:colOff>
      <xdr:row>115</xdr:row>
      <xdr:rowOff>76201</xdr:rowOff>
    </xdr:from>
    <xdr:to>
      <xdr:col>12</xdr:col>
      <xdr:colOff>9525</xdr:colOff>
      <xdr:row>129</xdr:row>
      <xdr:rowOff>114301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232FC4-5E4D-4CE2-8FFD-D08B84704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101</xdr:row>
      <xdr:rowOff>19050</xdr:rowOff>
    </xdr:from>
    <xdr:to>
      <xdr:col>4</xdr:col>
      <xdr:colOff>161925</xdr:colOff>
      <xdr:row>115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61B6349-CFF3-4100-A9F7-7F33916DB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209550</xdr:colOff>
      <xdr:row>101</xdr:row>
      <xdr:rowOff>19050</xdr:rowOff>
    </xdr:from>
    <xdr:to>
      <xdr:col>8</xdr:col>
      <xdr:colOff>38100</xdr:colOff>
      <xdr:row>115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A8C7716-5720-4850-9B9B-91BDC69A7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</xdr:colOff>
      <xdr:row>101</xdr:row>
      <xdr:rowOff>19050</xdr:rowOff>
    </xdr:from>
    <xdr:to>
      <xdr:col>12</xdr:col>
      <xdr:colOff>0</xdr:colOff>
      <xdr:row>115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B3C2399-07D9-4D61-BC5B-276853C7F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115</xdr:row>
      <xdr:rowOff>66675</xdr:rowOff>
    </xdr:from>
    <xdr:to>
      <xdr:col>4</xdr:col>
      <xdr:colOff>161925</xdr:colOff>
      <xdr:row>129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23AE38-5A70-4842-988C-E7484022E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219075</xdr:colOff>
      <xdr:row>115</xdr:row>
      <xdr:rowOff>66675</xdr:rowOff>
    </xdr:from>
    <xdr:to>
      <xdr:col>8</xdr:col>
      <xdr:colOff>47625</xdr:colOff>
      <xdr:row>129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22E6779-068E-495C-A3B7-5EB09B514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0.03111</cdr:x>
      <cdr:y>0.9132</cdr:y>
    </cdr:from>
    <cdr:to>
      <cdr:x>0.42</cdr:x>
      <cdr:y>0.98264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6D6C562-3492-4428-A7B1-139FF846E2A6}"/>
            </a:ext>
          </a:extLst>
        </cdr:cNvPr>
        <cdr:cNvSpPr txBox="1"/>
      </cdr:nvSpPr>
      <cdr:spPr>
        <a:xfrm xmlns:a="http://schemas.openxmlformats.org/drawingml/2006/main">
          <a:off x="133349" y="2505076"/>
          <a:ext cx="166687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HN" sz="700" i="1"/>
            <a:t>Fuente: BCH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showGridLines="0" tabSelected="1" topLeftCell="A5" zoomScaleNormal="100" workbookViewId="0">
      <selection activeCell="J30" sqref="J30"/>
    </sheetView>
  </sheetViews>
  <sheetFormatPr baseColWidth="10" defaultRowHeight="14.4" x14ac:dyDescent="0.3"/>
  <cols>
    <col min="1" max="1" width="3.6640625" customWidth="1"/>
    <col min="2" max="2" width="17.88671875" customWidth="1"/>
    <col min="3" max="3" width="31" customWidth="1"/>
    <col min="4" max="4" width="7.44140625" customWidth="1"/>
    <col min="5" max="5" width="16.88671875" customWidth="1"/>
    <col min="6" max="6" width="17.5546875" customWidth="1"/>
    <col min="8" max="9" width="15" customWidth="1"/>
    <col min="11" max="11" width="16.88671875" customWidth="1"/>
    <col min="12" max="12" width="16.109375" customWidth="1"/>
  </cols>
  <sheetData>
    <row r="1" spans="1:13" x14ac:dyDescent="0.3">
      <c r="A1" s="2"/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"/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"/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4.25" customHeight="1" x14ac:dyDescent="0.3"/>
    <row r="5" spans="1:13" ht="14.25" customHeight="1" x14ac:dyDescent="0.3"/>
    <row r="6" spans="1:13" ht="14.25" customHeight="1" x14ac:dyDescent="0.3"/>
    <row r="7" spans="1:13" ht="14.25" customHeight="1" x14ac:dyDescent="0.3"/>
    <row r="8" spans="1:13" ht="14.25" customHeight="1" x14ac:dyDescent="0.3"/>
    <row r="9" spans="1:13" ht="25.5" customHeight="1" thickBot="1" x14ac:dyDescent="0.4">
      <c r="B9" s="40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thickTop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B11" s="32" t="s">
        <v>8</v>
      </c>
      <c r="C11" s="31" t="s">
        <v>0</v>
      </c>
      <c r="D11" s="34" t="s">
        <v>18</v>
      </c>
      <c r="E11" s="38" t="s">
        <v>1</v>
      </c>
      <c r="F11" s="38"/>
      <c r="G11" s="36" t="s">
        <v>7</v>
      </c>
      <c r="H11" s="39" t="s">
        <v>2</v>
      </c>
      <c r="I11" s="39"/>
      <c r="J11" s="37" t="s">
        <v>4</v>
      </c>
      <c r="K11" s="33" t="s">
        <v>3</v>
      </c>
      <c r="L11" s="33"/>
      <c r="M11" s="30" t="s">
        <v>4</v>
      </c>
    </row>
    <row r="12" spans="1:13" x14ac:dyDescent="0.3">
      <c r="B12" s="32"/>
      <c r="C12" s="31"/>
      <c r="D12" s="35"/>
      <c r="E12" s="11" t="s">
        <v>5</v>
      </c>
      <c r="F12" s="11" t="s">
        <v>6</v>
      </c>
      <c r="G12" s="36"/>
      <c r="H12" s="12" t="s">
        <v>5</v>
      </c>
      <c r="I12" s="12" t="s">
        <v>6</v>
      </c>
      <c r="J12" s="37"/>
      <c r="K12" s="13" t="s">
        <v>5</v>
      </c>
      <c r="L12" s="13" t="s">
        <v>6</v>
      </c>
      <c r="M12" s="30"/>
    </row>
    <row r="13" spans="1:13" ht="15" customHeight="1" x14ac:dyDescent="0.3">
      <c r="B13" s="26" t="s">
        <v>9</v>
      </c>
      <c r="C13" s="23" t="s">
        <v>10</v>
      </c>
      <c r="D13" s="16">
        <v>2005</v>
      </c>
      <c r="E13" s="5">
        <v>4381342.0599999996</v>
      </c>
      <c r="F13" s="5">
        <v>2402594.4700000002</v>
      </c>
      <c r="G13" s="5"/>
      <c r="H13" s="5">
        <v>7410806.0499999998</v>
      </c>
      <c r="I13" s="5">
        <v>4607869.32</v>
      </c>
      <c r="J13" s="5"/>
      <c r="K13" s="5">
        <f t="shared" ref="K13:K24" si="0">E13-H13</f>
        <v>-3029463.99</v>
      </c>
      <c r="L13" s="5">
        <f t="shared" ref="L13:L24" si="1">F13-I13</f>
        <v>-2205274.85</v>
      </c>
      <c r="M13" s="6"/>
    </row>
    <row r="14" spans="1:13" s="17" customFormat="1" ht="15" customHeight="1" x14ac:dyDescent="0.3">
      <c r="B14" s="27"/>
      <c r="C14" s="24"/>
      <c r="D14" s="16">
        <v>2006</v>
      </c>
      <c r="E14" s="5">
        <v>5708801.9100000001</v>
      </c>
      <c r="F14" s="5">
        <v>2774804.83</v>
      </c>
      <c r="G14" s="15">
        <f t="shared" ref="G14:G25" si="2">(E14-E13)/E13</f>
        <v>0.30298019004706533</v>
      </c>
      <c r="H14" s="5">
        <v>10427047.6</v>
      </c>
      <c r="I14" s="5">
        <v>5641539.6299999999</v>
      </c>
      <c r="J14" s="15">
        <f t="shared" ref="J14:J25" si="3">(H14-H13)/H13</f>
        <v>0.40700586814034889</v>
      </c>
      <c r="K14" s="5">
        <f t="shared" si="0"/>
        <v>-4718245.6899999995</v>
      </c>
      <c r="L14" s="5">
        <f t="shared" si="1"/>
        <v>-2866734.8</v>
      </c>
      <c r="M14" s="15">
        <f t="shared" ref="M14:M25" si="4">(K14-K13)/K13</f>
        <v>0.55745231023525033</v>
      </c>
    </row>
    <row r="15" spans="1:13" s="17" customFormat="1" ht="15" customHeight="1" x14ac:dyDescent="0.3">
      <c r="B15" s="27"/>
      <c r="C15" s="24"/>
      <c r="D15" s="16">
        <v>2007</v>
      </c>
      <c r="E15" s="5">
        <v>2928980.74</v>
      </c>
      <c r="F15" s="5">
        <v>1555714.29</v>
      </c>
      <c r="G15" s="15">
        <f t="shared" si="2"/>
        <v>-0.4869360005521719</v>
      </c>
      <c r="H15" s="5">
        <v>10034965.6</v>
      </c>
      <c r="I15" s="5">
        <v>4961899.74</v>
      </c>
      <c r="J15" s="15">
        <f t="shared" si="3"/>
        <v>-3.7602398592675459E-2</v>
      </c>
      <c r="K15" s="5">
        <f t="shared" si="0"/>
        <v>-7105984.8599999994</v>
      </c>
      <c r="L15" s="5">
        <f t="shared" si="1"/>
        <v>-3406185.45</v>
      </c>
      <c r="M15" s="15">
        <f t="shared" si="4"/>
        <v>0.5060650349473429</v>
      </c>
    </row>
    <row r="16" spans="1:13" s="17" customFormat="1" ht="15" customHeight="1" x14ac:dyDescent="0.3">
      <c r="B16" s="27"/>
      <c r="C16" s="24"/>
      <c r="D16" s="16">
        <v>2008</v>
      </c>
      <c r="E16" s="5">
        <v>1603014.95</v>
      </c>
      <c r="F16" s="5">
        <v>523038.26</v>
      </c>
      <c r="G16" s="15">
        <f t="shared" si="2"/>
        <v>-0.45270553400771085</v>
      </c>
      <c r="H16" s="5">
        <v>12422519.9</v>
      </c>
      <c r="I16" s="5">
        <v>5239697.17</v>
      </c>
      <c r="J16" s="15">
        <f t="shared" si="3"/>
        <v>0.23792351615036936</v>
      </c>
      <c r="K16" s="5">
        <f t="shared" si="0"/>
        <v>-10819504.950000001</v>
      </c>
      <c r="L16" s="5">
        <f t="shared" si="1"/>
        <v>-4716658.91</v>
      </c>
      <c r="M16" s="15">
        <f t="shared" si="4"/>
        <v>0.52259048719673207</v>
      </c>
    </row>
    <row r="17" spans="2:13" s="17" customFormat="1" ht="15" customHeight="1" x14ac:dyDescent="0.3">
      <c r="B17" s="27"/>
      <c r="C17" s="24"/>
      <c r="D17" s="16">
        <v>2009</v>
      </c>
      <c r="E17" s="5">
        <v>375453.87</v>
      </c>
      <c r="F17" s="5">
        <v>294164.90000000002</v>
      </c>
      <c r="G17" s="15">
        <f t="shared" si="2"/>
        <v>-0.76578267719836302</v>
      </c>
      <c r="H17" s="5">
        <v>8951878.8800000008</v>
      </c>
      <c r="I17" s="5">
        <v>3690341.32</v>
      </c>
      <c r="J17" s="15">
        <f t="shared" si="3"/>
        <v>-0.27938301149350542</v>
      </c>
      <c r="K17" s="5">
        <f t="shared" si="0"/>
        <v>-8576425.0100000016</v>
      </c>
      <c r="L17" s="5">
        <f t="shared" si="1"/>
        <v>-3396176.42</v>
      </c>
      <c r="M17" s="15">
        <f t="shared" si="4"/>
        <v>-0.20731816754702803</v>
      </c>
    </row>
    <row r="18" spans="2:13" s="17" customFormat="1" ht="15" customHeight="1" x14ac:dyDescent="0.3">
      <c r="B18" s="27"/>
      <c r="C18" s="24"/>
      <c r="D18" s="16">
        <v>2010</v>
      </c>
      <c r="E18" s="5">
        <v>277015.18</v>
      </c>
      <c r="F18" s="5">
        <v>246725.07</v>
      </c>
      <c r="G18" s="15">
        <f t="shared" si="2"/>
        <v>-0.2621858445619431</v>
      </c>
      <c r="H18" s="5">
        <v>10733115.1</v>
      </c>
      <c r="I18" s="5">
        <v>4277414.91</v>
      </c>
      <c r="J18" s="15">
        <f t="shared" si="3"/>
        <v>0.19897903489060598</v>
      </c>
      <c r="K18" s="5">
        <f t="shared" si="0"/>
        <v>-10456099.92</v>
      </c>
      <c r="L18" s="5">
        <f t="shared" si="1"/>
        <v>-4030689.8400000003</v>
      </c>
      <c r="M18" s="15">
        <f t="shared" si="4"/>
        <v>0.21916764943532083</v>
      </c>
    </row>
    <row r="19" spans="2:13" s="17" customFormat="1" ht="15" customHeight="1" x14ac:dyDescent="0.3">
      <c r="B19" s="27"/>
      <c r="C19" s="24"/>
      <c r="D19" s="16">
        <v>2011</v>
      </c>
      <c r="E19" s="5">
        <v>663569.34</v>
      </c>
      <c r="F19" s="5">
        <v>356029.07</v>
      </c>
      <c r="G19" s="15">
        <f t="shared" si="2"/>
        <v>1.3954259113164844</v>
      </c>
      <c r="H19" s="5">
        <v>12085866.5</v>
      </c>
      <c r="I19" s="5">
        <v>4752681.1399999997</v>
      </c>
      <c r="J19" s="15">
        <f t="shared" si="3"/>
        <v>0.12603530171776509</v>
      </c>
      <c r="K19" s="5">
        <f t="shared" si="0"/>
        <v>-11422297.16</v>
      </c>
      <c r="L19" s="5">
        <f t="shared" si="1"/>
        <v>-4396652.0699999994</v>
      </c>
      <c r="M19" s="15">
        <f t="shared" si="4"/>
        <v>9.2405126901273935E-2</v>
      </c>
    </row>
    <row r="20" spans="2:13" s="17" customFormat="1" ht="15" customHeight="1" x14ac:dyDescent="0.3">
      <c r="B20" s="27"/>
      <c r="C20" s="24"/>
      <c r="D20" s="16">
        <v>2012</v>
      </c>
      <c r="E20" s="5">
        <v>441184.95</v>
      </c>
      <c r="F20" s="5">
        <v>223574.31</v>
      </c>
      <c r="G20" s="15">
        <f t="shared" si="2"/>
        <v>-0.33513361241192963</v>
      </c>
      <c r="H20" s="5">
        <v>13939236.800000001</v>
      </c>
      <c r="I20" s="5">
        <v>4786194.21</v>
      </c>
      <c r="J20" s="15">
        <f t="shared" si="3"/>
        <v>0.15335022110330282</v>
      </c>
      <c r="K20" s="5">
        <f t="shared" si="0"/>
        <v>-13498051.850000001</v>
      </c>
      <c r="L20" s="5">
        <f t="shared" si="1"/>
        <v>-4562619.9000000004</v>
      </c>
      <c r="M20" s="15">
        <f t="shared" si="4"/>
        <v>0.18172830394127143</v>
      </c>
    </row>
    <row r="21" spans="2:13" s="17" customFormat="1" ht="15" customHeight="1" x14ac:dyDescent="0.3">
      <c r="B21" s="27"/>
      <c r="C21" s="24"/>
      <c r="D21" s="16">
        <v>2013</v>
      </c>
      <c r="E21" s="5">
        <v>559347.86</v>
      </c>
      <c r="F21" s="5">
        <v>326438.84999999998</v>
      </c>
      <c r="G21" s="15">
        <f t="shared" si="2"/>
        <v>0.26783078162571045</v>
      </c>
      <c r="H21" s="5">
        <v>13629068.300000001</v>
      </c>
      <c r="I21" s="5">
        <v>4561593.9400000004</v>
      </c>
      <c r="J21" s="15">
        <f t="shared" si="3"/>
        <v>-2.2251469320041968E-2</v>
      </c>
      <c r="K21" s="5">
        <f t="shared" si="0"/>
        <v>-13069720.440000001</v>
      </c>
      <c r="L21" s="5">
        <f t="shared" si="1"/>
        <v>-4235155.0900000008</v>
      </c>
      <c r="M21" s="15">
        <f t="shared" si="4"/>
        <v>-3.1732831875290218E-2</v>
      </c>
    </row>
    <row r="22" spans="2:13" s="17" customFormat="1" ht="15" customHeight="1" x14ac:dyDescent="0.3">
      <c r="B22" s="27"/>
      <c r="C22" s="24"/>
      <c r="D22" s="16">
        <v>2014</v>
      </c>
      <c r="E22" s="5">
        <v>1155203.58</v>
      </c>
      <c r="F22" s="5">
        <v>604601.21</v>
      </c>
      <c r="G22" s="15">
        <f t="shared" si="2"/>
        <v>1.0652686147757857</v>
      </c>
      <c r="H22" s="5">
        <v>14925015.300000001</v>
      </c>
      <c r="I22" s="5">
        <v>4478857.18</v>
      </c>
      <c r="J22" s="15">
        <f t="shared" si="3"/>
        <v>9.5086984045710587E-2</v>
      </c>
      <c r="K22" s="5">
        <f t="shared" si="0"/>
        <v>-13769811.720000001</v>
      </c>
      <c r="L22" s="5">
        <f t="shared" si="1"/>
        <v>-3874255.9699999997</v>
      </c>
      <c r="M22" s="15">
        <f t="shared" si="4"/>
        <v>5.3565895553309879E-2</v>
      </c>
    </row>
    <row r="23" spans="2:13" s="17" customFormat="1" ht="15" customHeight="1" x14ac:dyDescent="0.3">
      <c r="B23" s="27"/>
      <c r="C23" s="24"/>
      <c r="D23" s="16">
        <v>2015</v>
      </c>
      <c r="E23" s="5">
        <v>1726899.14</v>
      </c>
      <c r="F23" s="5">
        <v>854567.62</v>
      </c>
      <c r="G23" s="15">
        <f t="shared" si="2"/>
        <v>0.49488728211870653</v>
      </c>
      <c r="H23" s="5">
        <v>17550358.5</v>
      </c>
      <c r="I23" s="5">
        <v>5048269.68</v>
      </c>
      <c r="J23" s="15">
        <f t="shared" si="3"/>
        <v>0.17590221163793374</v>
      </c>
      <c r="K23" s="5">
        <f t="shared" si="0"/>
        <v>-15823459.359999999</v>
      </c>
      <c r="L23" s="5">
        <f t="shared" si="1"/>
        <v>-4193702.0599999996</v>
      </c>
      <c r="M23" s="15">
        <f t="shared" si="4"/>
        <v>0.14914130140335707</v>
      </c>
    </row>
    <row r="24" spans="2:13" s="17" customFormat="1" ht="15" customHeight="1" x14ac:dyDescent="0.3">
      <c r="B24" s="27"/>
      <c r="C24" s="24"/>
      <c r="D24" s="16">
        <v>2016</v>
      </c>
      <c r="E24" s="5">
        <v>2883532.88</v>
      </c>
      <c r="F24" s="5">
        <v>866821.53</v>
      </c>
      <c r="G24" s="15">
        <f t="shared" si="2"/>
        <v>0.66977492385571524</v>
      </c>
      <c r="H24" s="5">
        <v>19319505</v>
      </c>
      <c r="I24" s="5">
        <v>5551913.4199999999</v>
      </c>
      <c r="J24" s="15">
        <f t="shared" si="3"/>
        <v>0.10080400921724761</v>
      </c>
      <c r="K24" s="5">
        <f t="shared" si="0"/>
        <v>-16435972.120000001</v>
      </c>
      <c r="L24" s="5">
        <f t="shared" si="1"/>
        <v>-4685091.8899999997</v>
      </c>
      <c r="M24" s="15">
        <f t="shared" si="4"/>
        <v>3.870915620059466E-2</v>
      </c>
    </row>
    <row r="25" spans="2:13" s="17" customFormat="1" ht="15" customHeight="1" x14ac:dyDescent="0.3">
      <c r="B25" s="28"/>
      <c r="C25" s="25"/>
      <c r="D25" s="16">
        <v>2017</v>
      </c>
      <c r="E25" s="5">
        <v>3119022.37</v>
      </c>
      <c r="F25" s="5">
        <v>1073184.9700000002</v>
      </c>
      <c r="G25" s="15">
        <f t="shared" si="2"/>
        <v>8.1667003568206317E-2</v>
      </c>
      <c r="H25" s="5">
        <v>16761743.879999997</v>
      </c>
      <c r="I25" s="5">
        <v>5087186.0700000012</v>
      </c>
      <c r="J25" s="15">
        <f t="shared" si="3"/>
        <v>-0.13239268397404608</v>
      </c>
      <c r="K25" s="5">
        <f t="shared" ref="K25" si="5">E25-H25</f>
        <v>-13642721.509999998</v>
      </c>
      <c r="L25" s="5">
        <f t="shared" ref="L25" si="6">F25-I25</f>
        <v>-4014001.100000001</v>
      </c>
      <c r="M25" s="15">
        <f t="shared" si="4"/>
        <v>-0.16994739280441193</v>
      </c>
    </row>
    <row r="26" spans="2:13" s="17" customFormat="1" ht="15" customHeight="1" x14ac:dyDescent="0.3">
      <c r="B26" s="7"/>
      <c r="C26" s="10" t="s">
        <v>19</v>
      </c>
      <c r="D26" s="8"/>
      <c r="E26" s="14">
        <f>SUM(E13:E25)</f>
        <v>25823368.829999998</v>
      </c>
      <c r="F26" s="14">
        <f>SUM(F13:F25)</f>
        <v>12102259.380000001</v>
      </c>
      <c r="G26" s="9"/>
      <c r="H26" s="14">
        <f>SUM(H13:H25)</f>
        <v>168191127.40999997</v>
      </c>
      <c r="I26" s="14">
        <f>SUM(I13:I25)</f>
        <v>62685457.729999997</v>
      </c>
      <c r="J26" s="9"/>
      <c r="K26" s="14">
        <f>E26-H26</f>
        <v>-142367758.57999998</v>
      </c>
      <c r="L26" s="14">
        <f>F26-I26</f>
        <v>-50583198.349999994</v>
      </c>
      <c r="M26" s="9"/>
    </row>
    <row r="27" spans="2:13" x14ac:dyDescent="0.3">
      <c r="B27" s="3" t="s">
        <v>16</v>
      </c>
      <c r="C27" s="4" t="s">
        <v>17</v>
      </c>
      <c r="D27" s="4"/>
    </row>
    <row r="28" spans="2:13" x14ac:dyDescent="0.3">
      <c r="B28" s="3" t="s">
        <v>14</v>
      </c>
      <c r="C28" s="4" t="s">
        <v>15</v>
      </c>
      <c r="D28" s="4"/>
    </row>
    <row r="29" spans="2:13" x14ac:dyDescent="0.3">
      <c r="C29" s="4" t="s">
        <v>27</v>
      </c>
    </row>
    <row r="30" spans="2:13" x14ac:dyDescent="0.3">
      <c r="C30" s="22" t="s">
        <v>28</v>
      </c>
    </row>
  </sheetData>
  <mergeCells count="15">
    <mergeCell ref="C13:C25"/>
    <mergeCell ref="B13:B25"/>
    <mergeCell ref="B1:M1"/>
    <mergeCell ref="B2:M2"/>
    <mergeCell ref="B3:M3"/>
    <mergeCell ref="M11:M12"/>
    <mergeCell ref="C11:C12"/>
    <mergeCell ref="B11:B12"/>
    <mergeCell ref="K11:L11"/>
    <mergeCell ref="D11:D12"/>
    <mergeCell ref="G11:G12"/>
    <mergeCell ref="J11:J12"/>
    <mergeCell ref="E11:F11"/>
    <mergeCell ref="H11:I11"/>
    <mergeCell ref="B9:M9"/>
  </mergeCells>
  <conditionalFormatting sqref="M13">
    <cfRule type="cellIs" dxfId="17" priority="587" operator="lessThan">
      <formula>0</formula>
    </cfRule>
  </conditionalFormatting>
  <conditionalFormatting sqref="K26:L26">
    <cfRule type="cellIs" dxfId="16" priority="51" operator="lessThan">
      <formula>0</formula>
    </cfRule>
  </conditionalFormatting>
  <conditionalFormatting sqref="G14:G25">
    <cfRule type="cellIs" dxfId="15" priority="50" operator="lessThan">
      <formula>0</formula>
    </cfRule>
  </conditionalFormatting>
  <conditionalFormatting sqref="J14:J25">
    <cfRule type="cellIs" dxfId="14" priority="49" operator="lessThan">
      <formula>0</formula>
    </cfRule>
  </conditionalFormatting>
  <conditionalFormatting sqref="M14:M25">
    <cfRule type="cellIs" dxfId="13" priority="48" operator="lessThan">
      <formula>0</formula>
    </cfRule>
  </conditionalFormatting>
  <conditionalFormatting sqref="K13:L25">
    <cfRule type="cellIs" dxfId="12" priority="4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DEEB-FA6B-4F7F-B19A-4FDFFC503DAB}">
  <sheetPr>
    <pageSetUpPr fitToPage="1"/>
  </sheetPr>
  <dimension ref="A1:M101"/>
  <sheetViews>
    <sheetView showGridLines="0" topLeftCell="A78" zoomScaleNormal="100" workbookViewId="0">
      <selection activeCell="B3" sqref="B3:M3"/>
    </sheetView>
  </sheetViews>
  <sheetFormatPr baseColWidth="10" defaultColWidth="11.44140625" defaultRowHeight="14.4" x14ac:dyDescent="0.3"/>
  <cols>
    <col min="1" max="1" width="3.6640625" style="17" customWidth="1"/>
    <col min="2" max="2" width="17.88671875" style="17" customWidth="1"/>
    <col min="3" max="3" width="31" style="17" customWidth="1"/>
    <col min="4" max="4" width="7.44140625" style="17" customWidth="1"/>
    <col min="5" max="5" width="16.88671875" style="17" customWidth="1"/>
    <col min="6" max="6" width="17.5546875" style="17" customWidth="1"/>
    <col min="7" max="7" width="11.44140625" style="17"/>
    <col min="8" max="9" width="15" style="17" customWidth="1"/>
    <col min="10" max="10" width="11.44140625" style="17"/>
    <col min="11" max="11" width="16.88671875" style="17" customWidth="1"/>
    <col min="12" max="12" width="16.109375" style="17" customWidth="1"/>
    <col min="13" max="16384" width="11.44140625" style="17"/>
  </cols>
  <sheetData>
    <row r="1" spans="1:13" x14ac:dyDescent="0.3">
      <c r="A1" s="2"/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"/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"/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1.25" customHeight="1" x14ac:dyDescent="0.3"/>
    <row r="5" spans="1:13" ht="9.75" customHeight="1" x14ac:dyDescent="0.3"/>
    <row r="6" spans="1:13" ht="9" customHeight="1" x14ac:dyDescent="0.3"/>
    <row r="7" spans="1:13" ht="6.75" customHeight="1" x14ac:dyDescent="0.3"/>
    <row r="8" spans="1:13" ht="3.75" customHeight="1" x14ac:dyDescent="0.3"/>
    <row r="9" spans="1:13" ht="14.25" customHeight="1" x14ac:dyDescent="0.3"/>
    <row r="10" spans="1:13" ht="14.25" customHeight="1" thickBot="1" x14ac:dyDescent="0.4">
      <c r="B10" s="40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0.5" customHeight="1" thickTop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B12" s="32" t="s">
        <v>8</v>
      </c>
      <c r="C12" s="31" t="s">
        <v>0</v>
      </c>
      <c r="D12" s="34" t="s">
        <v>18</v>
      </c>
      <c r="E12" s="38" t="s">
        <v>1</v>
      </c>
      <c r="F12" s="38"/>
      <c r="G12" s="36" t="s">
        <v>7</v>
      </c>
      <c r="H12" s="39" t="s">
        <v>2</v>
      </c>
      <c r="I12" s="39"/>
      <c r="J12" s="37" t="s">
        <v>4</v>
      </c>
      <c r="K12" s="33" t="s">
        <v>3</v>
      </c>
      <c r="L12" s="33"/>
      <c r="M12" s="30" t="s">
        <v>4</v>
      </c>
    </row>
    <row r="13" spans="1:13" x14ac:dyDescent="0.3">
      <c r="B13" s="32"/>
      <c r="C13" s="31"/>
      <c r="D13" s="35"/>
      <c r="E13" s="11" t="s">
        <v>5</v>
      </c>
      <c r="F13" s="11" t="s">
        <v>6</v>
      </c>
      <c r="G13" s="36"/>
      <c r="H13" s="19" t="s">
        <v>5</v>
      </c>
      <c r="I13" s="19" t="s">
        <v>6</v>
      </c>
      <c r="J13" s="37"/>
      <c r="K13" s="18" t="s">
        <v>5</v>
      </c>
      <c r="L13" s="18" t="s">
        <v>6</v>
      </c>
      <c r="M13" s="30"/>
    </row>
    <row r="14" spans="1:13" x14ac:dyDescent="0.3">
      <c r="B14" s="26">
        <v>18.010000000000002</v>
      </c>
      <c r="C14" s="41" t="s">
        <v>20</v>
      </c>
      <c r="D14" s="16">
        <v>2005</v>
      </c>
      <c r="E14" s="5">
        <v>1146.5999999999999</v>
      </c>
      <c r="F14" s="5">
        <v>264</v>
      </c>
      <c r="G14" s="5"/>
      <c r="H14" s="5">
        <v>1637019.1099999999</v>
      </c>
      <c r="I14" s="5">
        <v>1086447.9900000002</v>
      </c>
      <c r="J14" s="5"/>
      <c r="K14" s="5">
        <f t="shared" ref="K14:K77" si="0">E14-H14</f>
        <v>-1635872.5099999998</v>
      </c>
      <c r="L14" s="5">
        <f t="shared" ref="L14:L77" si="1">F14-I14</f>
        <v>-1086183.9900000002</v>
      </c>
      <c r="M14" s="6"/>
    </row>
    <row r="15" spans="1:13" x14ac:dyDescent="0.3">
      <c r="B15" s="27"/>
      <c r="C15" s="42"/>
      <c r="D15" s="16">
        <v>2006</v>
      </c>
      <c r="E15" s="5">
        <v>33959.01</v>
      </c>
      <c r="F15" s="5">
        <v>33800.93</v>
      </c>
      <c r="G15" s="15">
        <f t="shared" ref="G15:G26" si="2">(E15-E14)/E14</f>
        <v>28.617137624280488</v>
      </c>
      <c r="H15" s="5">
        <v>2854308.6399999997</v>
      </c>
      <c r="I15" s="5">
        <v>1781312.24</v>
      </c>
      <c r="J15" s="15">
        <f t="shared" ref="J15:J26" si="3">(H15-H14)/H14</f>
        <v>0.74360129491707638</v>
      </c>
      <c r="K15" s="5">
        <f t="shared" si="0"/>
        <v>-2820349.63</v>
      </c>
      <c r="L15" s="5">
        <f t="shared" si="1"/>
        <v>-1747511.31</v>
      </c>
      <c r="M15" s="15">
        <f t="shared" ref="M15:M26" si="4">(K15-K14)/K14</f>
        <v>0.72406444436186546</v>
      </c>
    </row>
    <row r="16" spans="1:13" x14ac:dyDescent="0.3">
      <c r="B16" s="27"/>
      <c r="C16" s="42"/>
      <c r="D16" s="16">
        <v>2007</v>
      </c>
      <c r="E16" s="5">
        <v>252139.42</v>
      </c>
      <c r="F16" s="5">
        <v>251089.55</v>
      </c>
      <c r="G16" s="15">
        <f t="shared" si="2"/>
        <v>6.4248165656183733</v>
      </c>
      <c r="H16" s="5">
        <v>1237921.1599999999</v>
      </c>
      <c r="I16" s="5">
        <v>699544.46</v>
      </c>
      <c r="J16" s="15">
        <f t="shared" si="3"/>
        <v>-0.5662973714012931</v>
      </c>
      <c r="K16" s="5">
        <f t="shared" si="0"/>
        <v>-985781.73999999987</v>
      </c>
      <c r="L16" s="5">
        <f t="shared" si="1"/>
        <v>-448454.91</v>
      </c>
      <c r="M16" s="15">
        <f t="shared" si="4"/>
        <v>-0.65047534195255086</v>
      </c>
    </row>
    <row r="17" spans="2:13" x14ac:dyDescent="0.3">
      <c r="B17" s="27"/>
      <c r="C17" s="42"/>
      <c r="D17" s="16">
        <v>2008</v>
      </c>
      <c r="E17" s="5">
        <v>123214.95000000001</v>
      </c>
      <c r="F17" s="5">
        <v>101879.34999999999</v>
      </c>
      <c r="G17" s="15">
        <f t="shared" si="2"/>
        <v>-0.51132214867472925</v>
      </c>
      <c r="H17" s="5">
        <v>1367436.0200000003</v>
      </c>
      <c r="I17" s="5">
        <v>710286.57</v>
      </c>
      <c r="J17" s="15">
        <f t="shared" si="3"/>
        <v>0.10462286628980504</v>
      </c>
      <c r="K17" s="5">
        <f t="shared" si="0"/>
        <v>-1244221.0700000003</v>
      </c>
      <c r="L17" s="5">
        <f t="shared" si="1"/>
        <v>-608407.22</v>
      </c>
      <c r="M17" s="15">
        <f t="shared" si="4"/>
        <v>0.2621668869622199</v>
      </c>
    </row>
    <row r="18" spans="2:13" x14ac:dyDescent="0.3">
      <c r="B18" s="27"/>
      <c r="C18" s="42"/>
      <c r="D18" s="16">
        <v>2009</v>
      </c>
      <c r="E18" s="5">
        <v>301933.82000000007</v>
      </c>
      <c r="F18" s="5">
        <v>271897.58</v>
      </c>
      <c r="G18" s="15">
        <f t="shared" si="2"/>
        <v>1.4504641685120194</v>
      </c>
      <c r="H18" s="5">
        <v>265.04000000000002</v>
      </c>
      <c r="I18" s="5">
        <v>716</v>
      </c>
      <c r="J18" s="15">
        <f t="shared" si="3"/>
        <v>-0.99980617740345901</v>
      </c>
      <c r="K18" s="5">
        <f t="shared" si="0"/>
        <v>301668.78000000009</v>
      </c>
      <c r="L18" s="5">
        <f t="shared" si="1"/>
        <v>271181.58</v>
      </c>
      <c r="M18" s="15">
        <f t="shared" si="4"/>
        <v>-1.2424559326904823</v>
      </c>
    </row>
    <row r="19" spans="2:13" x14ac:dyDescent="0.3">
      <c r="B19" s="27"/>
      <c r="C19" s="42"/>
      <c r="D19" s="16">
        <v>2010</v>
      </c>
      <c r="E19" s="5">
        <v>221683.93000000002</v>
      </c>
      <c r="F19" s="5">
        <v>231886.8</v>
      </c>
      <c r="G19" s="15">
        <f t="shared" si="2"/>
        <v>-0.2657863567585772</v>
      </c>
      <c r="H19" s="5">
        <v>56.23</v>
      </c>
      <c r="I19" s="5">
        <v>133</v>
      </c>
      <c r="J19" s="15">
        <f t="shared" si="3"/>
        <v>-0.78784334440084525</v>
      </c>
      <c r="K19" s="5">
        <f t="shared" si="0"/>
        <v>221627.7</v>
      </c>
      <c r="L19" s="5">
        <f t="shared" si="1"/>
        <v>231753.8</v>
      </c>
      <c r="M19" s="15">
        <f t="shared" si="4"/>
        <v>-0.2653276882016099</v>
      </c>
    </row>
    <row r="20" spans="2:13" x14ac:dyDescent="0.3">
      <c r="B20" s="27"/>
      <c r="C20" s="42"/>
      <c r="D20" s="16">
        <v>2011</v>
      </c>
      <c r="E20" s="5">
        <v>389057.73000000004</v>
      </c>
      <c r="F20" s="5">
        <v>282250.01999999996</v>
      </c>
      <c r="G20" s="15">
        <f t="shared" si="2"/>
        <v>0.75501097440847431</v>
      </c>
      <c r="H20" s="5">
        <v>945.78</v>
      </c>
      <c r="I20" s="5">
        <v>176</v>
      </c>
      <c r="J20" s="15">
        <f t="shared" si="3"/>
        <v>15.819847056731282</v>
      </c>
      <c r="K20" s="5">
        <f t="shared" si="0"/>
        <v>388111.95</v>
      </c>
      <c r="L20" s="5">
        <f t="shared" si="1"/>
        <v>282074.01999999996</v>
      </c>
      <c r="M20" s="15">
        <f t="shared" si="4"/>
        <v>0.75118881800424764</v>
      </c>
    </row>
    <row r="21" spans="2:13" x14ac:dyDescent="0.3">
      <c r="B21" s="27"/>
      <c r="C21" s="42"/>
      <c r="D21" s="16">
        <v>2012</v>
      </c>
      <c r="E21" s="5">
        <v>266904.09000000003</v>
      </c>
      <c r="F21" s="5">
        <v>176081.01</v>
      </c>
      <c r="G21" s="15">
        <f t="shared" si="2"/>
        <v>-0.31397304456590541</v>
      </c>
      <c r="H21" s="5">
        <v>2345</v>
      </c>
      <c r="I21" s="5">
        <v>3550</v>
      </c>
      <c r="J21" s="15">
        <f t="shared" si="3"/>
        <v>1.4794349637336379</v>
      </c>
      <c r="K21" s="5">
        <f t="shared" si="0"/>
        <v>264559.09000000003</v>
      </c>
      <c r="L21" s="5">
        <f t="shared" si="1"/>
        <v>172531.01</v>
      </c>
      <c r="M21" s="15">
        <f t="shared" si="4"/>
        <v>-0.3183433542821858</v>
      </c>
    </row>
    <row r="22" spans="2:13" x14ac:dyDescent="0.3">
      <c r="B22" s="27"/>
      <c r="C22" s="42"/>
      <c r="D22" s="16">
        <v>2013</v>
      </c>
      <c r="E22" s="5">
        <v>554706.11999999988</v>
      </c>
      <c r="F22" s="5">
        <v>322700.90000000002</v>
      </c>
      <c r="G22" s="15">
        <f t="shared" si="2"/>
        <v>1.0782975637428405</v>
      </c>
      <c r="H22" s="5">
        <v>7131</v>
      </c>
      <c r="I22" s="5">
        <v>5608.6</v>
      </c>
      <c r="J22" s="15">
        <f t="shared" si="3"/>
        <v>2.0409381663113004</v>
      </c>
      <c r="K22" s="5">
        <f t="shared" si="0"/>
        <v>547575.11999999988</v>
      </c>
      <c r="L22" s="5">
        <f t="shared" si="1"/>
        <v>317092.30000000005</v>
      </c>
      <c r="M22" s="15">
        <f t="shared" si="4"/>
        <v>1.0697649058287879</v>
      </c>
    </row>
    <row r="23" spans="2:13" x14ac:dyDescent="0.3">
      <c r="B23" s="27"/>
      <c r="C23" s="42"/>
      <c r="D23" s="16">
        <v>2014</v>
      </c>
      <c r="E23" s="5">
        <v>908856.53000000014</v>
      </c>
      <c r="F23" s="5">
        <v>557124.53</v>
      </c>
      <c r="G23" s="15">
        <f t="shared" si="2"/>
        <v>0.6384469131150029</v>
      </c>
      <c r="H23" s="5">
        <v>59209.259999999995</v>
      </c>
      <c r="I23" s="5">
        <v>30141.5</v>
      </c>
      <c r="J23" s="15">
        <f t="shared" si="3"/>
        <v>7.3030795119899024</v>
      </c>
      <c r="K23" s="5">
        <f t="shared" si="0"/>
        <v>849647.27000000014</v>
      </c>
      <c r="L23" s="5">
        <f t="shared" si="1"/>
        <v>526983.03</v>
      </c>
      <c r="M23" s="15">
        <f t="shared" si="4"/>
        <v>0.55165426435006826</v>
      </c>
    </row>
    <row r="24" spans="2:13" x14ac:dyDescent="0.3">
      <c r="B24" s="27"/>
      <c r="C24" s="42"/>
      <c r="D24" s="16">
        <v>2015</v>
      </c>
      <c r="E24" s="5">
        <v>1301439.96</v>
      </c>
      <c r="F24" s="5">
        <v>768224.29999999993</v>
      </c>
      <c r="G24" s="15">
        <f t="shared" si="2"/>
        <v>0.43195313786214395</v>
      </c>
      <c r="H24" s="5">
        <v>243717.75</v>
      </c>
      <c r="I24" s="5">
        <v>73191.899999999994</v>
      </c>
      <c r="J24" s="15">
        <f t="shared" si="3"/>
        <v>3.1162100320118848</v>
      </c>
      <c r="K24" s="5">
        <f t="shared" si="0"/>
        <v>1057722.21</v>
      </c>
      <c r="L24" s="5">
        <f t="shared" si="1"/>
        <v>695032.39999999991</v>
      </c>
      <c r="M24" s="15">
        <f t="shared" si="4"/>
        <v>0.24489567300086751</v>
      </c>
    </row>
    <row r="25" spans="2:13" x14ac:dyDescent="0.3">
      <c r="B25" s="27"/>
      <c r="C25" s="42"/>
      <c r="D25" s="16">
        <v>2016</v>
      </c>
      <c r="E25" s="5">
        <v>1420881.66</v>
      </c>
      <c r="F25" s="5">
        <v>603132.35999999987</v>
      </c>
      <c r="G25" s="15">
        <f t="shared" si="2"/>
        <v>9.1776573388756222E-2</v>
      </c>
      <c r="H25" s="5">
        <v>500333.61000000004</v>
      </c>
      <c r="I25" s="5">
        <v>139448</v>
      </c>
      <c r="J25" s="15">
        <f t="shared" si="3"/>
        <v>1.0529223251076298</v>
      </c>
      <c r="K25" s="5">
        <f t="shared" si="0"/>
        <v>920548.04999999981</v>
      </c>
      <c r="L25" s="5">
        <f t="shared" si="1"/>
        <v>463684.35999999987</v>
      </c>
      <c r="M25" s="15">
        <f t="shared" si="4"/>
        <v>-0.12968826663855357</v>
      </c>
    </row>
    <row r="26" spans="2:13" x14ac:dyDescent="0.3">
      <c r="B26" s="28"/>
      <c r="C26" s="43"/>
      <c r="D26" s="16">
        <v>2017</v>
      </c>
      <c r="E26" s="5">
        <v>2000769.7300000002</v>
      </c>
      <c r="F26" s="5">
        <v>865381.80999999982</v>
      </c>
      <c r="G26" s="15">
        <f t="shared" si="2"/>
        <v>0.40811848468788059</v>
      </c>
      <c r="H26" s="5">
        <v>687365.59000000008</v>
      </c>
      <c r="I26" s="5">
        <v>208755.5</v>
      </c>
      <c r="J26" s="15">
        <f t="shared" si="3"/>
        <v>0.37381454346031245</v>
      </c>
      <c r="K26" s="5">
        <f t="shared" si="0"/>
        <v>1313404.1400000001</v>
      </c>
      <c r="L26" s="5">
        <f t="shared" si="1"/>
        <v>656626.30999999982</v>
      </c>
      <c r="M26" s="15">
        <f t="shared" si="4"/>
        <v>0.42676326347114679</v>
      </c>
    </row>
    <row r="27" spans="2:13" x14ac:dyDescent="0.3">
      <c r="B27" s="20"/>
      <c r="C27" s="10" t="s">
        <v>19</v>
      </c>
      <c r="D27" s="8"/>
      <c r="E27" s="14">
        <f>SUM(E14:E26)</f>
        <v>7776693.5500000007</v>
      </c>
      <c r="F27" s="14">
        <f t="shared" ref="F27" si="5">SUM(F14:F26)</f>
        <v>4465713.1399999997</v>
      </c>
      <c r="G27" s="9"/>
      <c r="H27" s="14">
        <f>SUM(H14:H26)</f>
        <v>8598054.1900000013</v>
      </c>
      <c r="I27" s="14">
        <f t="shared" ref="I27" si="6">SUM(I14:I26)</f>
        <v>4739311.7600000007</v>
      </c>
      <c r="J27" s="9"/>
      <c r="K27" s="14">
        <f t="shared" si="0"/>
        <v>-821360.6400000006</v>
      </c>
      <c r="L27" s="14">
        <f t="shared" si="1"/>
        <v>-273598.62000000104</v>
      </c>
      <c r="M27" s="9"/>
    </row>
    <row r="28" spans="2:13" x14ac:dyDescent="0.3">
      <c r="B28" s="26">
        <v>18.02</v>
      </c>
      <c r="C28" s="41" t="s">
        <v>21</v>
      </c>
      <c r="D28" s="16">
        <v>2005</v>
      </c>
      <c r="E28" s="5"/>
      <c r="F28" s="5"/>
      <c r="G28" s="5"/>
      <c r="H28" s="5"/>
      <c r="I28" s="5"/>
      <c r="J28" s="5"/>
      <c r="K28" s="5">
        <f t="shared" si="0"/>
        <v>0</v>
      </c>
      <c r="L28" s="5">
        <f t="shared" si="1"/>
        <v>0</v>
      </c>
      <c r="M28" s="6"/>
    </row>
    <row r="29" spans="2:13" x14ac:dyDescent="0.3">
      <c r="B29" s="27"/>
      <c r="C29" s="42"/>
      <c r="D29" s="16">
        <v>2006</v>
      </c>
      <c r="E29" s="5"/>
      <c r="F29" s="5"/>
      <c r="G29" s="15" t="e">
        <f t="shared" ref="G29:G40" si="7">(E29-E28)/E28</f>
        <v>#DIV/0!</v>
      </c>
      <c r="H29" s="5"/>
      <c r="I29" s="5"/>
      <c r="J29" s="15" t="e">
        <f t="shared" ref="J29:J40" si="8">(H29-H28)/H28</f>
        <v>#DIV/0!</v>
      </c>
      <c r="K29" s="5">
        <f t="shared" si="0"/>
        <v>0</v>
      </c>
      <c r="L29" s="5">
        <f t="shared" si="1"/>
        <v>0</v>
      </c>
      <c r="M29" s="15" t="e">
        <f t="shared" ref="M29:M40" si="9">(K29-K28)/K28</f>
        <v>#DIV/0!</v>
      </c>
    </row>
    <row r="30" spans="2:13" x14ac:dyDescent="0.3">
      <c r="B30" s="27"/>
      <c r="C30" s="42"/>
      <c r="D30" s="16">
        <v>2007</v>
      </c>
      <c r="E30" s="5"/>
      <c r="F30" s="5"/>
      <c r="G30" s="15" t="e">
        <f t="shared" si="7"/>
        <v>#DIV/0!</v>
      </c>
      <c r="H30" s="5"/>
      <c r="I30" s="5"/>
      <c r="J30" s="15" t="e">
        <f t="shared" si="8"/>
        <v>#DIV/0!</v>
      </c>
      <c r="K30" s="5">
        <f t="shared" si="0"/>
        <v>0</v>
      </c>
      <c r="L30" s="5">
        <f t="shared" si="1"/>
        <v>0</v>
      </c>
      <c r="M30" s="15" t="e">
        <f t="shared" si="9"/>
        <v>#DIV/0!</v>
      </c>
    </row>
    <row r="31" spans="2:13" x14ac:dyDescent="0.3">
      <c r="B31" s="27"/>
      <c r="C31" s="42"/>
      <c r="D31" s="16">
        <v>2008</v>
      </c>
      <c r="E31" s="5"/>
      <c r="F31" s="5"/>
      <c r="G31" s="15" t="e">
        <f t="shared" si="7"/>
        <v>#DIV/0!</v>
      </c>
      <c r="H31" s="5"/>
      <c r="I31" s="5"/>
      <c r="J31" s="15" t="e">
        <f t="shared" si="8"/>
        <v>#DIV/0!</v>
      </c>
      <c r="K31" s="5">
        <f t="shared" si="0"/>
        <v>0</v>
      </c>
      <c r="L31" s="5">
        <f t="shared" si="1"/>
        <v>0</v>
      </c>
      <c r="M31" s="15" t="e">
        <f t="shared" si="9"/>
        <v>#DIV/0!</v>
      </c>
    </row>
    <row r="32" spans="2:13" x14ac:dyDescent="0.3">
      <c r="B32" s="27"/>
      <c r="C32" s="42"/>
      <c r="D32" s="16">
        <v>2009</v>
      </c>
      <c r="E32" s="5"/>
      <c r="F32" s="5"/>
      <c r="G32" s="15" t="e">
        <f t="shared" si="7"/>
        <v>#DIV/0!</v>
      </c>
      <c r="H32" s="5"/>
      <c r="I32" s="5"/>
      <c r="J32" s="15" t="e">
        <f t="shared" si="8"/>
        <v>#DIV/0!</v>
      </c>
      <c r="K32" s="5">
        <f t="shared" si="0"/>
        <v>0</v>
      </c>
      <c r="L32" s="5">
        <f t="shared" si="1"/>
        <v>0</v>
      </c>
      <c r="M32" s="15" t="e">
        <f t="shared" si="9"/>
        <v>#DIV/0!</v>
      </c>
    </row>
    <row r="33" spans="2:13" x14ac:dyDescent="0.3">
      <c r="B33" s="27"/>
      <c r="C33" s="42"/>
      <c r="D33" s="16">
        <v>2010</v>
      </c>
      <c r="E33" s="5"/>
      <c r="F33" s="5"/>
      <c r="G33" s="15" t="e">
        <f t="shared" si="7"/>
        <v>#DIV/0!</v>
      </c>
      <c r="H33" s="5"/>
      <c r="I33" s="5"/>
      <c r="J33" s="15" t="e">
        <f t="shared" si="8"/>
        <v>#DIV/0!</v>
      </c>
      <c r="K33" s="5">
        <f t="shared" si="0"/>
        <v>0</v>
      </c>
      <c r="L33" s="5">
        <f t="shared" si="1"/>
        <v>0</v>
      </c>
      <c r="M33" s="15" t="e">
        <f t="shared" si="9"/>
        <v>#DIV/0!</v>
      </c>
    </row>
    <row r="34" spans="2:13" x14ac:dyDescent="0.3">
      <c r="B34" s="27"/>
      <c r="C34" s="42"/>
      <c r="D34" s="16">
        <v>2011</v>
      </c>
      <c r="E34" s="21">
        <v>0.12</v>
      </c>
      <c r="F34" s="21">
        <v>11.79</v>
      </c>
      <c r="G34" s="15" t="e">
        <f t="shared" si="7"/>
        <v>#DIV/0!</v>
      </c>
      <c r="H34" s="5"/>
      <c r="I34" s="5"/>
      <c r="J34" s="15" t="e">
        <f t="shared" si="8"/>
        <v>#DIV/0!</v>
      </c>
      <c r="K34" s="5">
        <f t="shared" si="0"/>
        <v>0.12</v>
      </c>
      <c r="L34" s="5">
        <f t="shared" si="1"/>
        <v>11.79</v>
      </c>
      <c r="M34" s="15" t="e">
        <f t="shared" si="9"/>
        <v>#DIV/0!</v>
      </c>
    </row>
    <row r="35" spans="2:13" x14ac:dyDescent="0.3">
      <c r="B35" s="27"/>
      <c r="C35" s="42"/>
      <c r="D35" s="16">
        <v>2012</v>
      </c>
      <c r="E35" s="5"/>
      <c r="F35" s="5"/>
      <c r="G35" s="15">
        <f t="shared" si="7"/>
        <v>-1</v>
      </c>
      <c r="H35" s="5"/>
      <c r="I35" s="5"/>
      <c r="J35" s="15" t="e">
        <f t="shared" si="8"/>
        <v>#DIV/0!</v>
      </c>
      <c r="K35" s="5">
        <f t="shared" si="0"/>
        <v>0</v>
      </c>
      <c r="L35" s="5">
        <f t="shared" si="1"/>
        <v>0</v>
      </c>
      <c r="M35" s="15">
        <f t="shared" si="9"/>
        <v>-1</v>
      </c>
    </row>
    <row r="36" spans="2:13" x14ac:dyDescent="0.3">
      <c r="B36" s="27"/>
      <c r="C36" s="42"/>
      <c r="D36" s="16">
        <v>2013</v>
      </c>
      <c r="E36" s="5"/>
      <c r="F36" s="5"/>
      <c r="G36" s="15" t="e">
        <f t="shared" si="7"/>
        <v>#DIV/0!</v>
      </c>
      <c r="H36" s="5"/>
      <c r="I36" s="5"/>
      <c r="J36" s="15" t="e">
        <f t="shared" si="8"/>
        <v>#DIV/0!</v>
      </c>
      <c r="K36" s="5">
        <f t="shared" si="0"/>
        <v>0</v>
      </c>
      <c r="L36" s="5">
        <f t="shared" si="1"/>
        <v>0</v>
      </c>
      <c r="M36" s="15" t="e">
        <f t="shared" si="9"/>
        <v>#DIV/0!</v>
      </c>
    </row>
    <row r="37" spans="2:13" x14ac:dyDescent="0.3">
      <c r="B37" s="27"/>
      <c r="C37" s="42"/>
      <c r="D37" s="16">
        <v>2014</v>
      </c>
      <c r="E37" s="5"/>
      <c r="F37" s="5"/>
      <c r="G37" s="15" t="e">
        <f t="shared" si="7"/>
        <v>#DIV/0!</v>
      </c>
      <c r="H37" s="5"/>
      <c r="I37" s="5"/>
      <c r="J37" s="15" t="e">
        <f t="shared" si="8"/>
        <v>#DIV/0!</v>
      </c>
      <c r="K37" s="5">
        <f t="shared" si="0"/>
        <v>0</v>
      </c>
      <c r="L37" s="5">
        <f t="shared" si="1"/>
        <v>0</v>
      </c>
      <c r="M37" s="15" t="e">
        <f t="shared" si="9"/>
        <v>#DIV/0!</v>
      </c>
    </row>
    <row r="38" spans="2:13" x14ac:dyDescent="0.3">
      <c r="B38" s="27"/>
      <c r="C38" s="42"/>
      <c r="D38" s="16">
        <v>2015</v>
      </c>
      <c r="E38" s="5"/>
      <c r="F38" s="5"/>
      <c r="G38" s="15" t="e">
        <f t="shared" si="7"/>
        <v>#DIV/0!</v>
      </c>
      <c r="H38" s="5">
        <v>513.08000000000004</v>
      </c>
      <c r="I38" s="5">
        <v>19003</v>
      </c>
      <c r="J38" s="15" t="e">
        <f t="shared" si="8"/>
        <v>#DIV/0!</v>
      </c>
      <c r="K38" s="5">
        <f t="shared" si="0"/>
        <v>-513.08000000000004</v>
      </c>
      <c r="L38" s="5">
        <f t="shared" si="1"/>
        <v>-19003</v>
      </c>
      <c r="M38" s="15" t="e">
        <f t="shared" si="9"/>
        <v>#DIV/0!</v>
      </c>
    </row>
    <row r="39" spans="2:13" x14ac:dyDescent="0.3">
      <c r="B39" s="27"/>
      <c r="C39" s="42"/>
      <c r="D39" s="16">
        <v>2016</v>
      </c>
      <c r="E39" s="5"/>
      <c r="F39" s="5"/>
      <c r="G39" s="15" t="e">
        <f t="shared" si="7"/>
        <v>#DIV/0!</v>
      </c>
      <c r="H39" s="5">
        <v>858.63</v>
      </c>
      <c r="I39" s="5">
        <v>13009</v>
      </c>
      <c r="J39" s="15">
        <f t="shared" si="8"/>
        <v>0.67348171825056502</v>
      </c>
      <c r="K39" s="5">
        <f t="shared" si="0"/>
        <v>-858.63</v>
      </c>
      <c r="L39" s="5">
        <f t="shared" si="1"/>
        <v>-13009</v>
      </c>
      <c r="M39" s="15">
        <f t="shared" si="9"/>
        <v>0.67348171825056502</v>
      </c>
    </row>
    <row r="40" spans="2:13" x14ac:dyDescent="0.3">
      <c r="B40" s="28"/>
      <c r="C40" s="43"/>
      <c r="D40" s="16">
        <v>2017</v>
      </c>
      <c r="E40" s="5">
        <v>10880.08</v>
      </c>
      <c r="F40" s="5">
        <v>4783</v>
      </c>
      <c r="G40" s="15" t="e">
        <f t="shared" si="7"/>
        <v>#DIV/0!</v>
      </c>
      <c r="H40" s="5">
        <v>658.98</v>
      </c>
      <c r="I40" s="5">
        <v>8827</v>
      </c>
      <c r="J40" s="15">
        <f t="shared" si="8"/>
        <v>-0.23252157506725829</v>
      </c>
      <c r="K40" s="5">
        <f t="shared" si="0"/>
        <v>10221.1</v>
      </c>
      <c r="L40" s="5">
        <f t="shared" si="1"/>
        <v>-4044</v>
      </c>
      <c r="M40" s="15">
        <f t="shared" si="9"/>
        <v>-12.903963290357895</v>
      </c>
    </row>
    <row r="41" spans="2:13" x14ac:dyDescent="0.3">
      <c r="B41" s="20"/>
      <c r="C41" s="10" t="s">
        <v>19</v>
      </c>
      <c r="D41" s="8"/>
      <c r="E41" s="14">
        <f t="shared" ref="E41:F41" si="10">SUM(E28:E40)</f>
        <v>10880.2</v>
      </c>
      <c r="F41" s="14">
        <f t="shared" si="10"/>
        <v>4794.79</v>
      </c>
      <c r="G41" s="9"/>
      <c r="H41" s="14">
        <f t="shared" ref="H41:I41" si="11">SUM(H28:H40)</f>
        <v>2030.69</v>
      </c>
      <c r="I41" s="14">
        <f t="shared" si="11"/>
        <v>40839</v>
      </c>
      <c r="J41" s="9"/>
      <c r="K41" s="14">
        <f t="shared" si="0"/>
        <v>8849.51</v>
      </c>
      <c r="L41" s="14">
        <f t="shared" si="1"/>
        <v>-36044.21</v>
      </c>
      <c r="M41" s="9"/>
    </row>
    <row r="42" spans="2:13" x14ac:dyDescent="0.3">
      <c r="B42" s="26">
        <v>18.03</v>
      </c>
      <c r="C42" s="23" t="s">
        <v>22</v>
      </c>
      <c r="D42" s="16">
        <v>2005</v>
      </c>
      <c r="E42" s="5">
        <v>405517.31999999995</v>
      </c>
      <c r="F42" s="5">
        <v>155054</v>
      </c>
      <c r="G42" s="5"/>
      <c r="H42" s="5">
        <v>493109.89</v>
      </c>
      <c r="I42" s="5">
        <v>224693.77000000002</v>
      </c>
      <c r="J42" s="5"/>
      <c r="K42" s="5">
        <f t="shared" si="0"/>
        <v>-87592.570000000065</v>
      </c>
      <c r="L42" s="5">
        <f t="shared" si="1"/>
        <v>-69639.770000000019</v>
      </c>
      <c r="M42" s="6"/>
    </row>
    <row r="43" spans="2:13" x14ac:dyDescent="0.3">
      <c r="B43" s="27"/>
      <c r="C43" s="24"/>
      <c r="D43" s="16">
        <v>2006</v>
      </c>
      <c r="E43" s="5">
        <v>426965.75</v>
      </c>
      <c r="F43" s="5">
        <v>168645.5</v>
      </c>
      <c r="G43" s="15">
        <f t="shared" ref="G43:G54" si="12">(E43-E42)/E42</f>
        <v>5.2891526310146396E-2</v>
      </c>
      <c r="H43" s="5">
        <v>88638.81</v>
      </c>
      <c r="I43" s="5">
        <v>36244</v>
      </c>
      <c r="J43" s="15">
        <f t="shared" ref="J43:J54" si="13">(H43-H42)/H42</f>
        <v>-0.82024532097703418</v>
      </c>
      <c r="K43" s="5">
        <f t="shared" si="0"/>
        <v>338326.94</v>
      </c>
      <c r="L43" s="5">
        <f t="shared" si="1"/>
        <v>132401.5</v>
      </c>
      <c r="M43" s="15">
        <f t="shared" ref="M43:M54" si="14">(K43-K42)/K42</f>
        <v>-4.8625072880039912</v>
      </c>
    </row>
    <row r="44" spans="2:13" x14ac:dyDescent="0.3">
      <c r="B44" s="27"/>
      <c r="C44" s="24"/>
      <c r="D44" s="16">
        <v>2007</v>
      </c>
      <c r="E44" s="5">
        <v>335456.40000000002</v>
      </c>
      <c r="F44" s="5">
        <v>124629.07</v>
      </c>
      <c r="G44" s="15">
        <f t="shared" si="12"/>
        <v>-0.21432480239925564</v>
      </c>
      <c r="H44" s="5">
        <v>168111.97999999998</v>
      </c>
      <c r="I44" s="5">
        <v>67739.66</v>
      </c>
      <c r="J44" s="15">
        <f t="shared" si="13"/>
        <v>0.89659563344769622</v>
      </c>
      <c r="K44" s="5">
        <f t="shared" si="0"/>
        <v>167344.42000000004</v>
      </c>
      <c r="L44" s="5">
        <f t="shared" si="1"/>
        <v>56889.41</v>
      </c>
      <c r="M44" s="15">
        <f t="shared" si="14"/>
        <v>-0.50537660406233087</v>
      </c>
    </row>
    <row r="45" spans="2:13" x14ac:dyDescent="0.3">
      <c r="B45" s="27"/>
      <c r="C45" s="24"/>
      <c r="D45" s="16">
        <v>2008</v>
      </c>
      <c r="E45" s="5">
        <v>136727.40000000002</v>
      </c>
      <c r="F45" s="5">
        <v>32800.58</v>
      </c>
      <c r="G45" s="15">
        <f t="shared" si="12"/>
        <v>-0.59241379803753924</v>
      </c>
      <c r="H45" s="5">
        <v>257.62</v>
      </c>
      <c r="I45" s="5">
        <v>35</v>
      </c>
      <c r="J45" s="15">
        <f t="shared" si="13"/>
        <v>-0.99846756905724388</v>
      </c>
      <c r="K45" s="5">
        <f t="shared" si="0"/>
        <v>136469.78000000003</v>
      </c>
      <c r="L45" s="5">
        <f t="shared" si="1"/>
        <v>32765.58</v>
      </c>
      <c r="M45" s="15">
        <f t="shared" si="14"/>
        <v>-0.18449757691352964</v>
      </c>
    </row>
    <row r="46" spans="2:13" x14ac:dyDescent="0.3">
      <c r="B46" s="27"/>
      <c r="C46" s="24"/>
      <c r="D46" s="16">
        <v>2009</v>
      </c>
      <c r="E46" s="5">
        <v>20484</v>
      </c>
      <c r="F46" s="5">
        <v>5396.16</v>
      </c>
      <c r="G46" s="15">
        <f t="shared" si="12"/>
        <v>-0.85018365009500663</v>
      </c>
      <c r="H46" s="5">
        <v>0</v>
      </c>
      <c r="I46" s="5">
        <v>0</v>
      </c>
      <c r="J46" s="15">
        <f t="shared" si="13"/>
        <v>-1</v>
      </c>
      <c r="K46" s="5">
        <f t="shared" si="0"/>
        <v>20484</v>
      </c>
      <c r="L46" s="5">
        <f t="shared" si="1"/>
        <v>5396.16</v>
      </c>
      <c r="M46" s="15">
        <f t="shared" si="14"/>
        <v>-0.84990083518856707</v>
      </c>
    </row>
    <row r="47" spans="2:13" x14ac:dyDescent="0.3">
      <c r="B47" s="27"/>
      <c r="C47" s="24"/>
      <c r="D47" s="16">
        <v>2010</v>
      </c>
      <c r="E47" s="5">
        <v>710.47</v>
      </c>
      <c r="F47" s="5">
        <v>459.36</v>
      </c>
      <c r="G47" s="15">
        <f t="shared" si="12"/>
        <v>-0.96531585627807059</v>
      </c>
      <c r="H47" s="5">
        <v>401.06</v>
      </c>
      <c r="I47" s="5">
        <v>1.9</v>
      </c>
      <c r="J47" s="15"/>
      <c r="K47" s="5">
        <f t="shared" si="0"/>
        <v>309.41000000000003</v>
      </c>
      <c r="L47" s="5">
        <f t="shared" si="1"/>
        <v>457.46000000000004</v>
      </c>
      <c r="M47" s="15">
        <f t="shared" si="14"/>
        <v>-0.98489504003124395</v>
      </c>
    </row>
    <row r="48" spans="2:13" x14ac:dyDescent="0.3">
      <c r="B48" s="27"/>
      <c r="C48" s="24"/>
      <c r="D48" s="16">
        <v>2011</v>
      </c>
      <c r="E48" s="5">
        <v>0</v>
      </c>
      <c r="F48" s="5">
        <v>0</v>
      </c>
      <c r="G48" s="15">
        <f t="shared" si="12"/>
        <v>-1</v>
      </c>
      <c r="H48" s="5">
        <v>0</v>
      </c>
      <c r="I48" s="5">
        <v>0</v>
      </c>
      <c r="J48" s="15">
        <f t="shared" si="13"/>
        <v>-1</v>
      </c>
      <c r="K48" s="5">
        <f t="shared" si="0"/>
        <v>0</v>
      </c>
      <c r="L48" s="5">
        <f t="shared" si="1"/>
        <v>0</v>
      </c>
      <c r="M48" s="15">
        <f t="shared" si="14"/>
        <v>-1</v>
      </c>
    </row>
    <row r="49" spans="2:13" x14ac:dyDescent="0.3">
      <c r="B49" s="27"/>
      <c r="C49" s="24"/>
      <c r="D49" s="16">
        <v>2012</v>
      </c>
      <c r="E49" s="5">
        <v>0</v>
      </c>
      <c r="F49" s="5">
        <v>0</v>
      </c>
      <c r="G49" s="15"/>
      <c r="H49" s="5">
        <v>0</v>
      </c>
      <c r="I49" s="5">
        <v>0</v>
      </c>
      <c r="J49" s="15"/>
      <c r="K49" s="5">
        <f t="shared" si="0"/>
        <v>0</v>
      </c>
      <c r="L49" s="5">
        <f t="shared" si="1"/>
        <v>0</v>
      </c>
      <c r="M49" s="15"/>
    </row>
    <row r="50" spans="2:13" x14ac:dyDescent="0.3">
      <c r="B50" s="27"/>
      <c r="C50" s="24"/>
      <c r="D50" s="16">
        <v>2013</v>
      </c>
      <c r="E50" s="5">
        <v>0</v>
      </c>
      <c r="F50" s="5">
        <v>0</v>
      </c>
      <c r="G50" s="15"/>
      <c r="H50" s="5">
        <v>144.15</v>
      </c>
      <c r="I50" s="5">
        <v>54</v>
      </c>
      <c r="J50" s="15"/>
      <c r="K50" s="5">
        <f t="shared" si="0"/>
        <v>-144.15</v>
      </c>
      <c r="L50" s="5">
        <f t="shared" si="1"/>
        <v>-54</v>
      </c>
      <c r="M50" s="15"/>
    </row>
    <row r="51" spans="2:13" x14ac:dyDescent="0.3">
      <c r="B51" s="27"/>
      <c r="C51" s="24"/>
      <c r="D51" s="16">
        <v>2014</v>
      </c>
      <c r="E51" s="5">
        <v>0</v>
      </c>
      <c r="F51" s="5">
        <v>0</v>
      </c>
      <c r="G51" s="15"/>
      <c r="H51" s="5">
        <v>28685.55</v>
      </c>
      <c r="I51" s="5">
        <v>6407</v>
      </c>
      <c r="J51" s="15">
        <f t="shared" si="13"/>
        <v>197.99791883454733</v>
      </c>
      <c r="K51" s="5">
        <f t="shared" si="0"/>
        <v>-28685.55</v>
      </c>
      <c r="L51" s="5">
        <f t="shared" si="1"/>
        <v>-6407</v>
      </c>
      <c r="M51" s="15">
        <f t="shared" si="14"/>
        <v>197.99791883454733</v>
      </c>
    </row>
    <row r="52" spans="2:13" x14ac:dyDescent="0.3">
      <c r="B52" s="27"/>
      <c r="C52" s="24"/>
      <c r="D52" s="16">
        <v>2015</v>
      </c>
      <c r="E52" s="5">
        <v>233411.19</v>
      </c>
      <c r="F52" s="5">
        <v>36034.199999999997</v>
      </c>
      <c r="G52" s="15"/>
      <c r="H52" s="5">
        <v>0</v>
      </c>
      <c r="I52" s="5">
        <v>0</v>
      </c>
      <c r="J52" s="15">
        <f t="shared" si="13"/>
        <v>-1</v>
      </c>
      <c r="K52" s="5">
        <f t="shared" si="0"/>
        <v>233411.19</v>
      </c>
      <c r="L52" s="5">
        <f t="shared" si="1"/>
        <v>36034.199999999997</v>
      </c>
      <c r="M52" s="15">
        <f t="shared" si="14"/>
        <v>-9.1368908736280119</v>
      </c>
    </row>
    <row r="53" spans="2:13" x14ac:dyDescent="0.3">
      <c r="B53" s="27"/>
      <c r="C53" s="24"/>
      <c r="D53" s="16">
        <v>2016</v>
      </c>
      <c r="E53" s="5">
        <v>724025.5399999998</v>
      </c>
      <c r="F53" s="5">
        <v>110227</v>
      </c>
      <c r="G53" s="15">
        <f t="shared" si="12"/>
        <v>2.1019315740603517</v>
      </c>
      <c r="H53" s="5">
        <v>9139.34</v>
      </c>
      <c r="I53" s="5">
        <v>1847.13</v>
      </c>
      <c r="J53" s="15"/>
      <c r="K53" s="5">
        <f t="shared" si="0"/>
        <v>714886.19999999984</v>
      </c>
      <c r="L53" s="5">
        <f t="shared" si="1"/>
        <v>108379.87</v>
      </c>
      <c r="M53" s="15">
        <f t="shared" si="14"/>
        <v>2.0627760391436238</v>
      </c>
    </row>
    <row r="54" spans="2:13" x14ac:dyDescent="0.3">
      <c r="B54" s="28"/>
      <c r="C54" s="25"/>
      <c r="D54" s="16">
        <v>2017</v>
      </c>
      <c r="E54" s="5">
        <v>512694.49000000005</v>
      </c>
      <c r="F54" s="5">
        <v>82103</v>
      </c>
      <c r="G54" s="15">
        <f t="shared" si="12"/>
        <v>-0.29188341891917213</v>
      </c>
      <c r="H54" s="5">
        <v>19249.5</v>
      </c>
      <c r="I54" s="5">
        <v>2900</v>
      </c>
      <c r="J54" s="15">
        <f t="shared" si="13"/>
        <v>1.1062243006606605</v>
      </c>
      <c r="K54" s="5">
        <f t="shared" si="0"/>
        <v>493444.99000000005</v>
      </c>
      <c r="L54" s="5">
        <f t="shared" si="1"/>
        <v>79203</v>
      </c>
      <c r="M54" s="15">
        <f t="shared" si="14"/>
        <v>-0.30975728724375967</v>
      </c>
    </row>
    <row r="55" spans="2:13" x14ac:dyDescent="0.3">
      <c r="B55" s="20"/>
      <c r="C55" s="10" t="s">
        <v>19</v>
      </c>
      <c r="D55" s="8"/>
      <c r="E55" s="14">
        <f t="shared" ref="E55:F55" si="15">SUM(E42:E54)</f>
        <v>2795992.56</v>
      </c>
      <c r="F55" s="14">
        <f t="shared" si="15"/>
        <v>715348.87</v>
      </c>
      <c r="G55" s="9"/>
      <c r="H55" s="14">
        <f t="shared" ref="H55:I55" si="16">SUM(H42:H54)</f>
        <v>807737.9</v>
      </c>
      <c r="I55" s="14">
        <f t="shared" si="16"/>
        <v>339922.46000000008</v>
      </c>
      <c r="J55" s="9"/>
      <c r="K55" s="14">
        <f t="shared" si="0"/>
        <v>1988254.6600000001</v>
      </c>
      <c r="L55" s="14">
        <f t="shared" si="1"/>
        <v>375426.40999999992</v>
      </c>
      <c r="M55" s="9"/>
    </row>
    <row r="56" spans="2:13" x14ac:dyDescent="0.3">
      <c r="B56" s="26">
        <v>18.04</v>
      </c>
      <c r="C56" s="23" t="s">
        <v>23</v>
      </c>
      <c r="D56" s="16">
        <v>2005</v>
      </c>
      <c r="E56" s="5">
        <v>2257682.08</v>
      </c>
      <c r="F56" s="5">
        <v>710527</v>
      </c>
      <c r="G56" s="5"/>
      <c r="H56" s="5">
        <v>153.09</v>
      </c>
      <c r="I56" s="5">
        <v>23.58</v>
      </c>
      <c r="J56" s="5"/>
      <c r="K56" s="5">
        <f t="shared" si="0"/>
        <v>2257528.9900000002</v>
      </c>
      <c r="L56" s="5">
        <f t="shared" si="1"/>
        <v>710503.42</v>
      </c>
      <c r="M56" s="6"/>
    </row>
    <row r="57" spans="2:13" x14ac:dyDescent="0.3">
      <c r="B57" s="27"/>
      <c r="C57" s="24"/>
      <c r="D57" s="16">
        <v>2006</v>
      </c>
      <c r="E57" s="5">
        <v>3732368.19</v>
      </c>
      <c r="F57" s="5">
        <v>1071248</v>
      </c>
      <c r="G57" s="15">
        <f t="shared" ref="G57:G68" si="17">(E57-E56)/E56</f>
        <v>0.65318590383638064</v>
      </c>
      <c r="H57" s="5">
        <v>62044.74</v>
      </c>
      <c r="I57" s="5">
        <v>15207.58</v>
      </c>
      <c r="J57" s="15">
        <f t="shared" ref="J57:J68" si="18">(H57-H56)/H56</f>
        <v>404.2827748383304</v>
      </c>
      <c r="K57" s="5">
        <f t="shared" si="0"/>
        <v>3670323.4499999997</v>
      </c>
      <c r="L57" s="5">
        <f t="shared" si="1"/>
        <v>1056040.42</v>
      </c>
      <c r="M57" s="15">
        <f t="shared" ref="M57:M68" si="19">(K57-K56)/K56</f>
        <v>0.62581453715905522</v>
      </c>
    </row>
    <row r="58" spans="2:13" x14ac:dyDescent="0.3">
      <c r="B58" s="27"/>
      <c r="C58" s="24"/>
      <c r="D58" s="16">
        <v>2007</v>
      </c>
      <c r="E58" s="5">
        <v>1746351</v>
      </c>
      <c r="F58" s="5">
        <v>482446.84</v>
      </c>
      <c r="G58" s="15">
        <f t="shared" si="17"/>
        <v>-0.53210645062324358</v>
      </c>
      <c r="H58" s="5">
        <v>37037.370000000003</v>
      </c>
      <c r="I58" s="5">
        <v>139533.96</v>
      </c>
      <c r="J58" s="15">
        <f t="shared" si="18"/>
        <v>-0.40305382857595978</v>
      </c>
      <c r="K58" s="5">
        <f t="shared" si="0"/>
        <v>1709313.63</v>
      </c>
      <c r="L58" s="5">
        <f t="shared" si="1"/>
        <v>342912.88</v>
      </c>
      <c r="M58" s="15">
        <f t="shared" si="19"/>
        <v>-0.53428801213691401</v>
      </c>
    </row>
    <row r="59" spans="2:13" x14ac:dyDescent="0.3">
      <c r="B59" s="27"/>
      <c r="C59" s="24"/>
      <c r="D59" s="16">
        <v>2008</v>
      </c>
      <c r="E59" s="5">
        <v>1078444.3</v>
      </c>
      <c r="F59" s="5">
        <v>174744.6</v>
      </c>
      <c r="G59" s="15">
        <f t="shared" si="17"/>
        <v>-0.38245845193778338</v>
      </c>
      <c r="H59" s="5">
        <v>66319.31</v>
      </c>
      <c r="I59" s="5">
        <v>41837</v>
      </c>
      <c r="J59" s="15">
        <f t="shared" si="18"/>
        <v>0.79060527245860046</v>
      </c>
      <c r="K59" s="5">
        <f t="shared" si="0"/>
        <v>1012124.99</v>
      </c>
      <c r="L59" s="5">
        <f t="shared" si="1"/>
        <v>132907.6</v>
      </c>
      <c r="M59" s="15">
        <f t="shared" si="19"/>
        <v>-0.4078763708214273</v>
      </c>
    </row>
    <row r="60" spans="2:13" x14ac:dyDescent="0.3">
      <c r="B60" s="27"/>
      <c r="C60" s="24"/>
      <c r="D60" s="16">
        <v>2009</v>
      </c>
      <c r="E60" s="5">
        <v>38956.870000000003</v>
      </c>
      <c r="F60" s="5">
        <v>6748.58</v>
      </c>
      <c r="G60" s="15">
        <f t="shared" si="17"/>
        <v>-0.96387678992786185</v>
      </c>
      <c r="H60" s="5">
        <v>5238.3</v>
      </c>
      <c r="I60" s="5">
        <v>1184</v>
      </c>
      <c r="J60" s="15">
        <f t="shared" si="18"/>
        <v>-0.92101395506075079</v>
      </c>
      <c r="K60" s="5">
        <f t="shared" si="0"/>
        <v>33718.57</v>
      </c>
      <c r="L60" s="5">
        <f t="shared" si="1"/>
        <v>5564.58</v>
      </c>
      <c r="M60" s="15">
        <f t="shared" si="19"/>
        <v>-0.96668536956092754</v>
      </c>
    </row>
    <row r="61" spans="2:13" x14ac:dyDescent="0.3">
      <c r="B61" s="27"/>
      <c r="C61" s="24"/>
      <c r="D61" s="16">
        <v>2010</v>
      </c>
      <c r="E61" s="5">
        <v>30797.54</v>
      </c>
      <c r="F61" s="5">
        <v>2493.84</v>
      </c>
      <c r="G61" s="15">
        <f t="shared" si="17"/>
        <v>-0.20944521466945371</v>
      </c>
      <c r="H61" s="5">
        <v>4768.3</v>
      </c>
      <c r="I61" s="5">
        <v>1192.25</v>
      </c>
      <c r="J61" s="15">
        <f t="shared" si="18"/>
        <v>-8.9723765343718384E-2</v>
      </c>
      <c r="K61" s="5">
        <f t="shared" si="0"/>
        <v>26029.24</v>
      </c>
      <c r="L61" s="5">
        <f t="shared" si="1"/>
        <v>1301.5900000000001</v>
      </c>
      <c r="M61" s="15">
        <f t="shared" si="19"/>
        <v>-0.22804436842962197</v>
      </c>
    </row>
    <row r="62" spans="2:13" x14ac:dyDescent="0.3">
      <c r="B62" s="27"/>
      <c r="C62" s="24"/>
      <c r="D62" s="16">
        <v>2011</v>
      </c>
      <c r="E62" s="5">
        <v>68251.5</v>
      </c>
      <c r="F62" s="5">
        <v>13394.52</v>
      </c>
      <c r="G62" s="15">
        <f t="shared" si="17"/>
        <v>1.216134795181693</v>
      </c>
      <c r="H62" s="5">
        <v>5537.7699999999995</v>
      </c>
      <c r="I62" s="5">
        <v>1182.8599999999999</v>
      </c>
      <c r="J62" s="15">
        <f t="shared" si="18"/>
        <v>0.16137197743430559</v>
      </c>
      <c r="K62" s="5">
        <f t="shared" si="0"/>
        <v>62713.73</v>
      </c>
      <c r="L62" s="5">
        <f t="shared" si="1"/>
        <v>12211.66</v>
      </c>
      <c r="M62" s="15">
        <f t="shared" si="19"/>
        <v>1.4093569385813802</v>
      </c>
    </row>
    <row r="63" spans="2:13" x14ac:dyDescent="0.3">
      <c r="B63" s="27"/>
      <c r="C63" s="24"/>
      <c r="D63" s="16">
        <v>2012</v>
      </c>
      <c r="E63" s="5">
        <v>0</v>
      </c>
      <c r="F63" s="5">
        <v>0</v>
      </c>
      <c r="G63" s="15">
        <f t="shared" si="17"/>
        <v>-1</v>
      </c>
      <c r="H63" s="5">
        <v>5937.2</v>
      </c>
      <c r="I63" s="5">
        <v>576.76</v>
      </c>
      <c r="J63" s="15">
        <f t="shared" si="18"/>
        <v>7.2128311576681647E-2</v>
      </c>
      <c r="K63" s="5">
        <f t="shared" si="0"/>
        <v>-5937.2</v>
      </c>
      <c r="L63" s="5">
        <f t="shared" si="1"/>
        <v>-576.76</v>
      </c>
      <c r="M63" s="15">
        <f t="shared" si="19"/>
        <v>-1.0946714539224505</v>
      </c>
    </row>
    <row r="64" spans="2:13" x14ac:dyDescent="0.3">
      <c r="B64" s="27"/>
      <c r="C64" s="24"/>
      <c r="D64" s="16">
        <v>2013</v>
      </c>
      <c r="E64" s="5">
        <v>485</v>
      </c>
      <c r="F64" s="5">
        <v>1831</v>
      </c>
      <c r="G64" s="15" t="e">
        <f t="shared" si="17"/>
        <v>#DIV/0!</v>
      </c>
      <c r="H64" s="5">
        <v>0</v>
      </c>
      <c r="I64" s="5">
        <v>0</v>
      </c>
      <c r="J64" s="15">
        <f t="shared" si="18"/>
        <v>-1</v>
      </c>
      <c r="K64" s="5">
        <f t="shared" si="0"/>
        <v>485</v>
      </c>
      <c r="L64" s="5">
        <f t="shared" si="1"/>
        <v>1831</v>
      </c>
      <c r="M64" s="15">
        <f t="shared" si="19"/>
        <v>-1.0816883379370748</v>
      </c>
    </row>
    <row r="65" spans="2:13" x14ac:dyDescent="0.3">
      <c r="B65" s="27"/>
      <c r="C65" s="24"/>
      <c r="D65" s="16">
        <v>2014</v>
      </c>
      <c r="E65" s="5">
        <v>164730.75</v>
      </c>
      <c r="F65" s="5">
        <v>23149.599999999999</v>
      </c>
      <c r="G65" s="15">
        <f t="shared" si="17"/>
        <v>338.65103092783505</v>
      </c>
      <c r="H65" s="5">
        <v>295.38</v>
      </c>
      <c r="I65" s="5">
        <v>26.36</v>
      </c>
      <c r="J65" s="15" t="e">
        <f t="shared" si="18"/>
        <v>#DIV/0!</v>
      </c>
      <c r="K65" s="5">
        <f t="shared" si="0"/>
        <v>164435.37</v>
      </c>
      <c r="L65" s="5">
        <f t="shared" si="1"/>
        <v>23123.239999999998</v>
      </c>
      <c r="M65" s="15">
        <f t="shared" si="19"/>
        <v>338.04199999999997</v>
      </c>
    </row>
    <row r="66" spans="2:13" x14ac:dyDescent="0.3">
      <c r="B66" s="27"/>
      <c r="C66" s="24"/>
      <c r="D66" s="16">
        <v>2015</v>
      </c>
      <c r="E66" s="5">
        <v>11294.78</v>
      </c>
      <c r="F66" s="5">
        <v>2361.66</v>
      </c>
      <c r="G66" s="15">
        <f t="shared" si="17"/>
        <v>-0.93143490210540536</v>
      </c>
      <c r="H66" s="5">
        <v>1341.25</v>
      </c>
      <c r="I66" s="5">
        <v>150</v>
      </c>
      <c r="J66" s="15">
        <f t="shared" si="18"/>
        <v>3.540761053558128</v>
      </c>
      <c r="K66" s="5">
        <f t="shared" si="0"/>
        <v>9953.5300000000007</v>
      </c>
      <c r="L66" s="5">
        <f t="shared" si="1"/>
        <v>2211.66</v>
      </c>
      <c r="M66" s="15">
        <f t="shared" si="19"/>
        <v>-0.93946843674812786</v>
      </c>
    </row>
    <row r="67" spans="2:13" x14ac:dyDescent="0.3">
      <c r="B67" s="27"/>
      <c r="C67" s="24"/>
      <c r="D67" s="16">
        <v>2016</v>
      </c>
      <c r="E67" s="5">
        <v>285266.32</v>
      </c>
      <c r="F67" s="5">
        <v>43764.68</v>
      </c>
      <c r="G67" s="15">
        <f t="shared" si="17"/>
        <v>24.256474229688401</v>
      </c>
      <c r="H67" s="5">
        <v>8829.3700000000008</v>
      </c>
      <c r="I67" s="5">
        <v>2111.5</v>
      </c>
      <c r="J67" s="15">
        <f t="shared" si="18"/>
        <v>5.5829412861137007</v>
      </c>
      <c r="K67" s="5">
        <f t="shared" si="0"/>
        <v>276436.95</v>
      </c>
      <c r="L67" s="5">
        <f t="shared" si="1"/>
        <v>41653.18</v>
      </c>
      <c r="M67" s="15">
        <f t="shared" si="19"/>
        <v>26.772754992449912</v>
      </c>
    </row>
    <row r="68" spans="2:13" x14ac:dyDescent="0.3">
      <c r="B68" s="28"/>
      <c r="C68" s="25"/>
      <c r="D68" s="16">
        <v>2017</v>
      </c>
      <c r="E68" s="5">
        <v>239908.6</v>
      </c>
      <c r="F68" s="5">
        <v>44627</v>
      </c>
      <c r="G68" s="15">
        <f t="shared" si="17"/>
        <v>-0.15900131498173356</v>
      </c>
      <c r="H68" s="5">
        <v>6351.9</v>
      </c>
      <c r="I68" s="5">
        <v>1557.5</v>
      </c>
      <c r="J68" s="15">
        <f t="shared" si="18"/>
        <v>-0.28059419868008711</v>
      </c>
      <c r="K68" s="5">
        <f t="shared" si="0"/>
        <v>233556.7</v>
      </c>
      <c r="L68" s="5">
        <f t="shared" si="1"/>
        <v>43069.5</v>
      </c>
      <c r="M68" s="15">
        <f t="shared" si="19"/>
        <v>-0.15511764979319878</v>
      </c>
    </row>
    <row r="69" spans="2:13" x14ac:dyDescent="0.3">
      <c r="B69" s="20"/>
      <c r="C69" s="10" t="s">
        <v>19</v>
      </c>
      <c r="D69" s="8"/>
      <c r="E69" s="14">
        <f t="shared" ref="E69:F69" si="20">SUM(E56:E68)</f>
        <v>9654536.9299999978</v>
      </c>
      <c r="F69" s="14">
        <f t="shared" si="20"/>
        <v>2577337.3200000003</v>
      </c>
      <c r="G69" s="9"/>
      <c r="H69" s="14">
        <f t="shared" ref="H69:I69" si="21">SUM(H56:H68)</f>
        <v>203853.97999999998</v>
      </c>
      <c r="I69" s="14">
        <f t="shared" si="21"/>
        <v>204583.34999999998</v>
      </c>
      <c r="J69" s="9"/>
      <c r="K69" s="14">
        <f t="shared" si="0"/>
        <v>9450682.9499999974</v>
      </c>
      <c r="L69" s="14">
        <f t="shared" si="1"/>
        <v>2372753.9700000002</v>
      </c>
      <c r="M69" s="9"/>
    </row>
    <row r="70" spans="2:13" x14ac:dyDescent="0.3">
      <c r="B70" s="26">
        <v>18.05</v>
      </c>
      <c r="C70" s="41" t="s">
        <v>24</v>
      </c>
      <c r="D70" s="16">
        <v>2005</v>
      </c>
      <c r="E70" s="5">
        <v>386457.80999999994</v>
      </c>
      <c r="F70" s="5">
        <v>326414</v>
      </c>
      <c r="G70" s="5"/>
      <c r="H70" s="5">
        <v>314924.74</v>
      </c>
      <c r="I70" s="5">
        <v>144483.36000000002</v>
      </c>
      <c r="J70" s="5"/>
      <c r="K70" s="5">
        <f t="shared" si="0"/>
        <v>71533.069999999949</v>
      </c>
      <c r="L70" s="5">
        <f t="shared" si="1"/>
        <v>181930.63999999998</v>
      </c>
      <c r="M70" s="6"/>
    </row>
    <row r="71" spans="2:13" x14ac:dyDescent="0.3">
      <c r="B71" s="27"/>
      <c r="C71" s="42"/>
      <c r="D71" s="16">
        <v>2006</v>
      </c>
      <c r="E71" s="5">
        <v>570407.21</v>
      </c>
      <c r="F71" s="5">
        <v>559684.9</v>
      </c>
      <c r="G71" s="15">
        <f t="shared" ref="G71:G82" si="22">(E71-E70)/E70</f>
        <v>0.47598831034104355</v>
      </c>
      <c r="H71" s="5">
        <v>235364.45000000004</v>
      </c>
      <c r="I71" s="5">
        <v>101994.81999999999</v>
      </c>
      <c r="J71" s="15">
        <f t="shared" ref="J71:J82" si="23">(H71-H70)/H70</f>
        <v>-0.25263270837343538</v>
      </c>
      <c r="K71" s="5">
        <f t="shared" si="0"/>
        <v>335042.75999999989</v>
      </c>
      <c r="L71" s="5">
        <f t="shared" si="1"/>
        <v>457690.08</v>
      </c>
      <c r="M71" s="15">
        <f t="shared" ref="M71:M82" si="24">(K71-K70)/K70</f>
        <v>3.6837464126731891</v>
      </c>
    </row>
    <row r="72" spans="2:13" x14ac:dyDescent="0.3">
      <c r="B72" s="27"/>
      <c r="C72" s="42"/>
      <c r="D72" s="16">
        <v>2007</v>
      </c>
      <c r="E72" s="5">
        <v>342410.68000000005</v>
      </c>
      <c r="F72" s="5">
        <v>382491.79000000004</v>
      </c>
      <c r="G72" s="15">
        <f t="shared" si="22"/>
        <v>-0.39970835922638481</v>
      </c>
      <c r="H72" s="5">
        <v>303618.62</v>
      </c>
      <c r="I72" s="5">
        <v>120726.17</v>
      </c>
      <c r="J72" s="15">
        <f t="shared" si="23"/>
        <v>0.28999353980603249</v>
      </c>
      <c r="K72" s="5">
        <f t="shared" si="0"/>
        <v>38792.060000000056</v>
      </c>
      <c r="L72" s="5">
        <f t="shared" si="1"/>
        <v>261765.62000000005</v>
      </c>
      <c r="M72" s="15">
        <f t="shared" si="24"/>
        <v>-0.88421758464501643</v>
      </c>
    </row>
    <row r="73" spans="2:13" x14ac:dyDescent="0.3">
      <c r="B73" s="27"/>
      <c r="C73" s="42"/>
      <c r="D73" s="16">
        <v>2008</v>
      </c>
      <c r="E73" s="5">
        <v>158606</v>
      </c>
      <c r="F73" s="5">
        <v>128652.18000000001</v>
      </c>
      <c r="G73" s="15">
        <f t="shared" si="22"/>
        <v>-0.5367959901250744</v>
      </c>
      <c r="H73" s="5">
        <v>281572.44</v>
      </c>
      <c r="I73" s="5">
        <v>98435</v>
      </c>
      <c r="J73" s="15">
        <f t="shared" si="23"/>
        <v>-7.2611422843566031E-2</v>
      </c>
      <c r="K73" s="5">
        <f t="shared" si="0"/>
        <v>-122966.44</v>
      </c>
      <c r="L73" s="5">
        <f t="shared" si="1"/>
        <v>30217.180000000008</v>
      </c>
      <c r="M73" s="15">
        <f t="shared" si="24"/>
        <v>-4.1698868273559029</v>
      </c>
    </row>
    <row r="74" spans="2:13" x14ac:dyDescent="0.3">
      <c r="B74" s="27"/>
      <c r="C74" s="42"/>
      <c r="D74" s="16">
        <v>2009</v>
      </c>
      <c r="E74" s="5">
        <v>14018.68</v>
      </c>
      <c r="F74" s="5">
        <v>10110</v>
      </c>
      <c r="G74" s="15">
        <f t="shared" si="22"/>
        <v>-0.91161317982926249</v>
      </c>
      <c r="H74" s="5">
        <v>350071.88</v>
      </c>
      <c r="I74" s="5">
        <v>101557.32</v>
      </c>
      <c r="J74" s="15">
        <f t="shared" si="23"/>
        <v>0.24327466139796922</v>
      </c>
      <c r="K74" s="5">
        <f t="shared" si="0"/>
        <v>-336053.2</v>
      </c>
      <c r="L74" s="5">
        <f t="shared" si="1"/>
        <v>-91447.32</v>
      </c>
      <c r="M74" s="15">
        <f t="shared" si="24"/>
        <v>1.7328854929849153</v>
      </c>
    </row>
    <row r="75" spans="2:13" x14ac:dyDescent="0.3">
      <c r="B75" s="27"/>
      <c r="C75" s="42"/>
      <c r="D75" s="16">
        <v>2010</v>
      </c>
      <c r="E75" s="5">
        <v>10500</v>
      </c>
      <c r="F75" s="5">
        <v>3045</v>
      </c>
      <c r="G75" s="15">
        <f t="shared" si="22"/>
        <v>-0.25099938082615481</v>
      </c>
      <c r="H75" s="5">
        <v>578472.22000000009</v>
      </c>
      <c r="I75" s="5">
        <v>91041.020000000019</v>
      </c>
      <c r="J75" s="15">
        <f t="shared" si="23"/>
        <v>0.65243840779213713</v>
      </c>
      <c r="K75" s="5">
        <f t="shared" si="0"/>
        <v>-567972.22000000009</v>
      </c>
      <c r="L75" s="5">
        <f t="shared" si="1"/>
        <v>-87996.020000000019</v>
      </c>
      <c r="M75" s="15">
        <f t="shared" si="24"/>
        <v>0.69012590863589474</v>
      </c>
    </row>
    <row r="76" spans="2:13" x14ac:dyDescent="0.3">
      <c r="B76" s="27"/>
      <c r="C76" s="42"/>
      <c r="D76" s="16">
        <v>2011</v>
      </c>
      <c r="E76" s="5">
        <v>10399</v>
      </c>
      <c r="F76" s="5">
        <v>1952.4</v>
      </c>
      <c r="G76" s="15">
        <f t="shared" si="22"/>
        <v>-9.6190476190476191E-3</v>
      </c>
      <c r="H76" s="5">
        <v>653659.44000000006</v>
      </c>
      <c r="I76" s="5">
        <v>111734.15999999999</v>
      </c>
      <c r="J76" s="15">
        <f t="shared" si="23"/>
        <v>0.12997550686185061</v>
      </c>
      <c r="K76" s="5">
        <f t="shared" si="0"/>
        <v>-643260.44000000006</v>
      </c>
      <c r="L76" s="5">
        <f t="shared" si="1"/>
        <v>-109781.75999999999</v>
      </c>
      <c r="M76" s="15">
        <f t="shared" si="24"/>
        <v>0.13255616621531235</v>
      </c>
    </row>
    <row r="77" spans="2:13" x14ac:dyDescent="0.3">
      <c r="B77" s="27"/>
      <c r="C77" s="42"/>
      <c r="D77" s="16">
        <v>2012</v>
      </c>
      <c r="E77" s="5">
        <v>0</v>
      </c>
      <c r="F77" s="5">
        <v>0</v>
      </c>
      <c r="G77" s="15">
        <f t="shared" si="22"/>
        <v>-1</v>
      </c>
      <c r="H77" s="5">
        <v>1198082.67</v>
      </c>
      <c r="I77" s="5">
        <v>219464.51</v>
      </c>
      <c r="J77" s="15">
        <f t="shared" si="23"/>
        <v>0.83288513357965088</v>
      </c>
      <c r="K77" s="5">
        <f t="shared" si="0"/>
        <v>-1198082.67</v>
      </c>
      <c r="L77" s="5">
        <f t="shared" si="1"/>
        <v>-219464.51</v>
      </c>
      <c r="M77" s="15">
        <f t="shared" si="24"/>
        <v>0.8625157020381975</v>
      </c>
    </row>
    <row r="78" spans="2:13" x14ac:dyDescent="0.3">
      <c r="B78" s="27"/>
      <c r="C78" s="42"/>
      <c r="D78" s="16">
        <v>2013</v>
      </c>
      <c r="E78" s="5">
        <v>1210.71</v>
      </c>
      <c r="F78" s="5">
        <v>203.4</v>
      </c>
      <c r="G78" s="15" t="e">
        <f t="shared" si="22"/>
        <v>#DIV/0!</v>
      </c>
      <c r="H78" s="5">
        <v>436654.02</v>
      </c>
      <c r="I78" s="5">
        <v>99927.63</v>
      </c>
      <c r="J78" s="15">
        <f t="shared" si="23"/>
        <v>-0.63553932384315348</v>
      </c>
      <c r="K78" s="5">
        <f t="shared" ref="K78:K83" si="25">E78-H78</f>
        <v>-435443.31</v>
      </c>
      <c r="L78" s="5">
        <f t="shared" ref="L78:L83" si="26">F78-I78</f>
        <v>-99724.23000000001</v>
      </c>
      <c r="M78" s="15">
        <f t="shared" si="24"/>
        <v>-0.63654986345808673</v>
      </c>
    </row>
    <row r="79" spans="2:13" x14ac:dyDescent="0.3">
      <c r="B79" s="27"/>
      <c r="C79" s="42"/>
      <c r="D79" s="16">
        <v>2014</v>
      </c>
      <c r="E79" s="5">
        <v>76670.47</v>
      </c>
      <c r="F79" s="5">
        <v>20178</v>
      </c>
      <c r="G79" s="15">
        <f t="shared" si="22"/>
        <v>62.326866053803137</v>
      </c>
      <c r="H79" s="5">
        <v>212610.34999999998</v>
      </c>
      <c r="I79" s="5">
        <v>78161.049999999988</v>
      </c>
      <c r="J79" s="15">
        <f t="shared" si="23"/>
        <v>-0.51309196695360793</v>
      </c>
      <c r="K79" s="5">
        <f t="shared" si="25"/>
        <v>-135939.87999999998</v>
      </c>
      <c r="L79" s="5">
        <f t="shared" si="26"/>
        <v>-57983.049999999988</v>
      </c>
      <c r="M79" s="15">
        <f t="shared" si="24"/>
        <v>-0.68781267991004402</v>
      </c>
    </row>
    <row r="80" spans="2:13" x14ac:dyDescent="0.3">
      <c r="B80" s="27"/>
      <c r="C80" s="42"/>
      <c r="D80" s="16">
        <v>2015</v>
      </c>
      <c r="E80" s="5">
        <v>76822.459999999992</v>
      </c>
      <c r="F80" s="5">
        <v>29177.4</v>
      </c>
      <c r="G80" s="15">
        <f t="shared" si="22"/>
        <v>1.9823799175874451E-3</v>
      </c>
      <c r="H80" s="5">
        <v>247848.02000000005</v>
      </c>
      <c r="I80" s="5">
        <v>82635.929999999978</v>
      </c>
      <c r="J80" s="15">
        <f t="shared" si="23"/>
        <v>0.16573826250697615</v>
      </c>
      <c r="K80" s="5">
        <f t="shared" si="25"/>
        <v>-171025.56000000006</v>
      </c>
      <c r="L80" s="5">
        <f t="shared" si="26"/>
        <v>-53458.529999999977</v>
      </c>
      <c r="M80" s="15">
        <f t="shared" si="24"/>
        <v>0.25809703524822947</v>
      </c>
    </row>
    <row r="81" spans="2:13" x14ac:dyDescent="0.3">
      <c r="B81" s="27"/>
      <c r="C81" s="42"/>
      <c r="D81" s="16">
        <v>2016</v>
      </c>
      <c r="E81" s="5">
        <v>167259.97</v>
      </c>
      <c r="F81" s="5">
        <v>59439.38</v>
      </c>
      <c r="G81" s="15">
        <f t="shared" si="22"/>
        <v>1.1772274670714791</v>
      </c>
      <c r="H81" s="5">
        <v>435864.27</v>
      </c>
      <c r="I81" s="5">
        <v>147501.89000000001</v>
      </c>
      <c r="J81" s="15">
        <f t="shared" si="23"/>
        <v>0.75859492442182885</v>
      </c>
      <c r="K81" s="5">
        <f t="shared" si="25"/>
        <v>-268604.30000000005</v>
      </c>
      <c r="L81" s="5">
        <f t="shared" si="26"/>
        <v>-88062.510000000009</v>
      </c>
      <c r="M81" s="15">
        <f t="shared" si="24"/>
        <v>0.57055062412893109</v>
      </c>
    </row>
    <row r="82" spans="2:13" x14ac:dyDescent="0.3">
      <c r="B82" s="28"/>
      <c r="C82" s="43"/>
      <c r="D82" s="16">
        <v>2017</v>
      </c>
      <c r="E82" s="5">
        <v>135649.29999999999</v>
      </c>
      <c r="F82" s="5">
        <v>41204</v>
      </c>
      <c r="G82" s="15">
        <f t="shared" si="22"/>
        <v>-0.18899124518556359</v>
      </c>
      <c r="H82" s="5">
        <v>291742.71999999991</v>
      </c>
      <c r="I82" s="5">
        <v>104355.53000000001</v>
      </c>
      <c r="J82" s="15">
        <f t="shared" si="23"/>
        <v>-0.33065694969674869</v>
      </c>
      <c r="K82" s="5">
        <f t="shared" si="25"/>
        <v>-156093.41999999993</v>
      </c>
      <c r="L82" s="5">
        <f t="shared" si="26"/>
        <v>-63151.530000000013</v>
      </c>
      <c r="M82" s="15">
        <f t="shared" si="24"/>
        <v>-0.41887222207537295</v>
      </c>
    </row>
    <row r="83" spans="2:13" x14ac:dyDescent="0.3">
      <c r="B83" s="20"/>
      <c r="C83" s="10" t="s">
        <v>19</v>
      </c>
      <c r="D83" s="8"/>
      <c r="E83" s="14">
        <f t="shared" ref="E83:F83" si="27">SUM(E70:E82)</f>
        <v>1950412.2899999998</v>
      </c>
      <c r="F83" s="14">
        <f t="shared" si="27"/>
        <v>1562552.4499999995</v>
      </c>
      <c r="G83" s="9"/>
      <c r="H83" s="14">
        <f t="shared" ref="H83:I83" si="28">SUM(H70:H82)</f>
        <v>5540485.8400000008</v>
      </c>
      <c r="I83" s="14">
        <f t="shared" si="28"/>
        <v>1502018.39</v>
      </c>
      <c r="J83" s="9"/>
      <c r="K83" s="14">
        <f t="shared" si="25"/>
        <v>-3590073.5500000007</v>
      </c>
      <c r="L83" s="14">
        <f t="shared" si="26"/>
        <v>60534.05999999959</v>
      </c>
      <c r="M83" s="9"/>
    </row>
    <row r="84" spans="2:13" ht="15" customHeight="1" x14ac:dyDescent="0.3">
      <c r="B84" s="26">
        <v>18.059999999999999</v>
      </c>
      <c r="C84" s="41" t="s">
        <v>25</v>
      </c>
      <c r="D84" s="16">
        <v>2005</v>
      </c>
      <c r="E84" s="5">
        <v>541486.04</v>
      </c>
      <c r="F84" s="5">
        <v>290018.46999999997</v>
      </c>
      <c r="G84" s="5"/>
      <c r="H84" s="5">
        <v>4952523.7100000028</v>
      </c>
      <c r="I84" s="5">
        <v>3148834.6100000022</v>
      </c>
      <c r="J84" s="5"/>
      <c r="K84" s="5">
        <f t="shared" ref="K84:L96" si="29">E84-H84</f>
        <v>-4411037.6700000027</v>
      </c>
      <c r="L84" s="5">
        <f t="shared" si="29"/>
        <v>-2858816.1400000025</v>
      </c>
      <c r="M84" s="6"/>
    </row>
    <row r="85" spans="2:13" ht="15" customHeight="1" x14ac:dyDescent="0.3">
      <c r="B85" s="27"/>
      <c r="C85" s="42"/>
      <c r="D85" s="16">
        <v>2006</v>
      </c>
      <c r="E85" s="5">
        <v>164022.35</v>
      </c>
      <c r="F85" s="5">
        <v>70132</v>
      </c>
      <c r="G85" s="15">
        <f t="shared" ref="G85:G96" si="30">(E85-E84)/E84</f>
        <v>-0.69708849742460588</v>
      </c>
      <c r="H85" s="5">
        <v>7166273.3399999999</v>
      </c>
      <c r="I85" s="5">
        <v>3700907.1900000004</v>
      </c>
      <c r="J85" s="15">
        <f t="shared" ref="J85:J96" si="31">(H85-H84)/H84</f>
        <v>0.44699425174483332</v>
      </c>
      <c r="K85" s="5">
        <f t="shared" si="29"/>
        <v>-7002250.9900000002</v>
      </c>
      <c r="L85" s="5">
        <f t="shared" si="29"/>
        <v>-3630775.1900000004</v>
      </c>
      <c r="M85" s="15">
        <f t="shared" ref="M85:M96" si="32">(K85-K84)/K84</f>
        <v>0.58743849267557846</v>
      </c>
    </row>
    <row r="86" spans="2:13" ht="15" customHeight="1" x14ac:dyDescent="0.3">
      <c r="B86" s="27"/>
      <c r="C86" s="42"/>
      <c r="D86" s="16">
        <v>2007</v>
      </c>
      <c r="E86" s="5">
        <v>79697.240000000005</v>
      </c>
      <c r="F86" s="5">
        <v>61489.439999999995</v>
      </c>
      <c r="G86" s="15">
        <f t="shared" si="30"/>
        <v>-0.51410743718767593</v>
      </c>
      <c r="H86" s="5">
        <v>8272074.3800000018</v>
      </c>
      <c r="I86" s="5">
        <v>3928802.3299999991</v>
      </c>
      <c r="J86" s="15">
        <f t="shared" si="31"/>
        <v>0.1543062882946078</v>
      </c>
      <c r="K86" s="5">
        <f t="shared" si="29"/>
        <v>-8192377.1400000015</v>
      </c>
      <c r="L86" s="5">
        <f t="shared" si="29"/>
        <v>-3867312.8899999992</v>
      </c>
      <c r="M86" s="15">
        <f t="shared" si="32"/>
        <v>0.16996336630886766</v>
      </c>
    </row>
    <row r="87" spans="2:13" ht="15" customHeight="1" x14ac:dyDescent="0.3">
      <c r="B87" s="27"/>
      <c r="C87" s="42"/>
      <c r="D87" s="16">
        <v>2008</v>
      </c>
      <c r="E87" s="5">
        <v>262.3</v>
      </c>
      <c r="F87" s="5">
        <v>183.55</v>
      </c>
      <c r="G87" s="15">
        <f t="shared" si="30"/>
        <v>-0.99670879443252991</v>
      </c>
      <c r="H87" s="5">
        <v>10706934.539999994</v>
      </c>
      <c r="I87" s="5">
        <v>4389103.5999999996</v>
      </c>
      <c r="J87" s="15">
        <f t="shared" si="31"/>
        <v>0.29434698579197149</v>
      </c>
      <c r="K87" s="5">
        <f t="shared" si="29"/>
        <v>-10706672.239999993</v>
      </c>
      <c r="L87" s="5">
        <f t="shared" si="29"/>
        <v>-4388920.05</v>
      </c>
      <c r="M87" s="15">
        <f t="shared" si="32"/>
        <v>0.30690665932891742</v>
      </c>
    </row>
    <row r="88" spans="2:13" ht="15" customHeight="1" x14ac:dyDescent="0.3">
      <c r="B88" s="27"/>
      <c r="C88" s="42"/>
      <c r="D88" s="16">
        <v>2009</v>
      </c>
      <c r="E88" s="5">
        <v>60.5</v>
      </c>
      <c r="F88" s="5">
        <v>12.58</v>
      </c>
      <c r="G88" s="15">
        <f t="shared" si="30"/>
        <v>-0.7693480747235989</v>
      </c>
      <c r="H88" s="5">
        <v>8596303.660000002</v>
      </c>
      <c r="I88" s="5">
        <v>3586883.9999999986</v>
      </c>
      <c r="J88" s="15">
        <f t="shared" si="31"/>
        <v>-0.19712746651386484</v>
      </c>
      <c r="K88" s="5">
        <f t="shared" si="29"/>
        <v>-8596243.160000002</v>
      </c>
      <c r="L88" s="5">
        <f t="shared" si="29"/>
        <v>-3586871.4199999985</v>
      </c>
      <c r="M88" s="15">
        <f t="shared" si="32"/>
        <v>-0.19711344782886453</v>
      </c>
    </row>
    <row r="89" spans="2:13" ht="15" customHeight="1" x14ac:dyDescent="0.3">
      <c r="B89" s="27"/>
      <c r="C89" s="42"/>
      <c r="D89" s="16">
        <v>2010</v>
      </c>
      <c r="E89" s="5">
        <v>13323.240000000002</v>
      </c>
      <c r="F89" s="5">
        <v>8840.07</v>
      </c>
      <c r="G89" s="15">
        <f t="shared" si="30"/>
        <v>219.21884297520663</v>
      </c>
      <c r="H89" s="5">
        <v>10149417.269999992</v>
      </c>
      <c r="I89" s="5">
        <v>4185046.7400000016</v>
      </c>
      <c r="J89" s="15">
        <f t="shared" si="31"/>
        <v>0.1806722600118095</v>
      </c>
      <c r="K89" s="5">
        <f t="shared" si="29"/>
        <v>-10136094.029999992</v>
      </c>
      <c r="L89" s="5">
        <f t="shared" si="29"/>
        <v>-4176206.6700000018</v>
      </c>
      <c r="M89" s="15">
        <f t="shared" si="32"/>
        <v>0.17913067852305722</v>
      </c>
    </row>
    <row r="90" spans="2:13" ht="15" customHeight="1" x14ac:dyDescent="0.3">
      <c r="B90" s="27"/>
      <c r="C90" s="42"/>
      <c r="D90" s="16">
        <v>2011</v>
      </c>
      <c r="E90" s="5">
        <v>195860.99</v>
      </c>
      <c r="F90" s="5">
        <v>58420.340000000004</v>
      </c>
      <c r="G90" s="15">
        <f t="shared" si="30"/>
        <v>13.700702681930219</v>
      </c>
      <c r="H90" s="5">
        <v>11425723.460000001</v>
      </c>
      <c r="I90" s="5">
        <v>4639588.1199999992</v>
      </c>
      <c r="J90" s="15">
        <f t="shared" si="31"/>
        <v>0.12575167184943317</v>
      </c>
      <c r="K90" s="5">
        <f t="shared" si="29"/>
        <v>-11229862.470000001</v>
      </c>
      <c r="L90" s="5">
        <f t="shared" si="29"/>
        <v>-4581167.7799999993</v>
      </c>
      <c r="M90" s="15">
        <f t="shared" si="32"/>
        <v>0.10790827677434339</v>
      </c>
    </row>
    <row r="91" spans="2:13" ht="15" customHeight="1" x14ac:dyDescent="0.3">
      <c r="B91" s="27"/>
      <c r="C91" s="42"/>
      <c r="D91" s="16">
        <v>2012</v>
      </c>
      <c r="E91" s="5">
        <v>174280.86000000002</v>
      </c>
      <c r="F91" s="5">
        <v>47493.3</v>
      </c>
      <c r="G91" s="15">
        <f t="shared" si="30"/>
        <v>-0.11018084816174969</v>
      </c>
      <c r="H91" s="5">
        <v>12732871.900000002</v>
      </c>
      <c r="I91" s="5">
        <v>4562602.9399999995</v>
      </c>
      <c r="J91" s="15">
        <f t="shared" si="31"/>
        <v>0.11440399766160639</v>
      </c>
      <c r="K91" s="5">
        <f t="shared" si="29"/>
        <v>-12558591.040000003</v>
      </c>
      <c r="L91" s="5">
        <f t="shared" si="29"/>
        <v>-4515109.6399999997</v>
      </c>
      <c r="M91" s="15">
        <f t="shared" si="32"/>
        <v>0.11832100112976736</v>
      </c>
    </row>
    <row r="92" spans="2:13" ht="15" customHeight="1" x14ac:dyDescent="0.3">
      <c r="B92" s="27"/>
      <c r="C92" s="42"/>
      <c r="D92" s="16">
        <v>2013</v>
      </c>
      <c r="E92" s="5">
        <v>2946.03</v>
      </c>
      <c r="F92" s="5">
        <v>1703.55</v>
      </c>
      <c r="G92" s="15">
        <f t="shared" si="30"/>
        <v>-0.98309607836454327</v>
      </c>
      <c r="H92" s="5">
        <v>13185139.100000005</v>
      </c>
      <c r="I92" s="5">
        <v>4456003.7100000028</v>
      </c>
      <c r="J92" s="15">
        <f t="shared" si="31"/>
        <v>3.55196536611668E-2</v>
      </c>
      <c r="K92" s="5">
        <f t="shared" si="29"/>
        <v>-13182193.070000006</v>
      </c>
      <c r="L92" s="5">
        <f t="shared" si="29"/>
        <v>-4454300.1600000029</v>
      </c>
      <c r="M92" s="15">
        <f t="shared" si="32"/>
        <v>4.9655413414911462E-2</v>
      </c>
    </row>
    <row r="93" spans="2:13" ht="15" customHeight="1" x14ac:dyDescent="0.3">
      <c r="B93" s="27"/>
      <c r="C93" s="42"/>
      <c r="D93" s="16">
        <v>2014</v>
      </c>
      <c r="E93" s="5">
        <v>4945.829999999999</v>
      </c>
      <c r="F93" s="5">
        <v>4149.08</v>
      </c>
      <c r="G93" s="15">
        <f t="shared" si="30"/>
        <v>0.67881182472683532</v>
      </c>
      <c r="H93" s="5">
        <v>14624214.729999986</v>
      </c>
      <c r="I93" s="5">
        <v>4364121.2700000051</v>
      </c>
      <c r="J93" s="15">
        <f t="shared" si="31"/>
        <v>0.10914375791454334</v>
      </c>
      <c r="K93" s="5">
        <f t="shared" si="29"/>
        <v>-14619268.899999985</v>
      </c>
      <c r="L93" s="5">
        <f t="shared" si="29"/>
        <v>-4359972.1900000051</v>
      </c>
      <c r="M93" s="15">
        <f t="shared" si="32"/>
        <v>0.10901644531898659</v>
      </c>
    </row>
    <row r="94" spans="2:13" ht="15" customHeight="1" x14ac:dyDescent="0.3">
      <c r="B94" s="27"/>
      <c r="C94" s="42"/>
      <c r="D94" s="16">
        <v>2015</v>
      </c>
      <c r="E94" s="5">
        <v>103930.75</v>
      </c>
      <c r="F94" s="5">
        <v>18770.060000000001</v>
      </c>
      <c r="G94" s="15">
        <f t="shared" si="30"/>
        <v>20.013813657161695</v>
      </c>
      <c r="H94" s="5">
        <v>17056938.370000005</v>
      </c>
      <c r="I94" s="5">
        <v>4873288.8499999996</v>
      </c>
      <c r="J94" s="15">
        <f t="shared" si="31"/>
        <v>0.16634900983842582</v>
      </c>
      <c r="K94" s="5">
        <f t="shared" si="29"/>
        <v>-16953007.620000005</v>
      </c>
      <c r="L94" s="5">
        <f t="shared" si="29"/>
        <v>-4854518.79</v>
      </c>
      <c r="M94" s="15">
        <f t="shared" si="32"/>
        <v>0.1596344342499933</v>
      </c>
    </row>
    <row r="95" spans="2:13" ht="15" customHeight="1" x14ac:dyDescent="0.3">
      <c r="B95" s="27"/>
      <c r="C95" s="42"/>
      <c r="D95" s="16">
        <v>2016</v>
      </c>
      <c r="E95" s="5">
        <v>286099.39</v>
      </c>
      <c r="F95" s="5">
        <v>50258.11</v>
      </c>
      <c r="G95" s="15">
        <f t="shared" si="30"/>
        <v>1.7527886597566169</v>
      </c>
      <c r="H95" s="5">
        <v>18364479.780000001</v>
      </c>
      <c r="I95" s="5">
        <v>5247995.8999999994</v>
      </c>
      <c r="J95" s="15">
        <f t="shared" si="31"/>
        <v>7.6657450571535141E-2</v>
      </c>
      <c r="K95" s="5">
        <f t="shared" si="29"/>
        <v>-18078380.390000001</v>
      </c>
      <c r="L95" s="5">
        <f t="shared" si="29"/>
        <v>-5197737.7899999991</v>
      </c>
      <c r="M95" s="15">
        <f t="shared" si="32"/>
        <v>6.6381894895886057E-2</v>
      </c>
    </row>
    <row r="96" spans="2:13" ht="15" customHeight="1" x14ac:dyDescent="0.3">
      <c r="B96" s="28"/>
      <c r="C96" s="43"/>
      <c r="D96" s="16">
        <v>2017</v>
      </c>
      <c r="E96" s="5">
        <v>219120.17</v>
      </c>
      <c r="F96" s="5">
        <v>35086.159999999996</v>
      </c>
      <c r="G96" s="15">
        <f t="shared" si="30"/>
        <v>-0.23411171900785946</v>
      </c>
      <c r="H96" s="5">
        <v>15756375.189999999</v>
      </c>
      <c r="I96" s="5">
        <v>4760790.5400000019</v>
      </c>
      <c r="J96" s="15">
        <f t="shared" si="31"/>
        <v>-0.14201897474059577</v>
      </c>
      <c r="K96" s="5">
        <f t="shared" si="29"/>
        <v>-15537255.02</v>
      </c>
      <c r="L96" s="5">
        <f t="shared" si="29"/>
        <v>-4725704.3800000018</v>
      </c>
      <c r="M96" s="15">
        <f t="shared" si="32"/>
        <v>-0.14056156111227844</v>
      </c>
    </row>
    <row r="97" spans="2:13" ht="15" customHeight="1" x14ac:dyDescent="0.3">
      <c r="B97" s="7"/>
      <c r="C97" s="10" t="s">
        <v>19</v>
      </c>
      <c r="D97" s="8"/>
      <c r="E97" s="14">
        <f>SUM(E84:E96)</f>
        <v>1786035.69</v>
      </c>
      <c r="F97" s="14">
        <f>SUM(F84:F96)</f>
        <v>646556.71000000008</v>
      </c>
      <c r="G97" s="9"/>
      <c r="H97" s="14">
        <f>SUM(H84:H96)</f>
        <v>152989269.43000001</v>
      </c>
      <c r="I97" s="14">
        <f>SUM(I84:I96)</f>
        <v>55843969.800000004</v>
      </c>
      <c r="J97" s="9"/>
      <c r="K97" s="14">
        <f>E97-H97</f>
        <v>-151203233.74000001</v>
      </c>
      <c r="L97" s="14">
        <f>F97-I97</f>
        <v>-55197413.090000004</v>
      </c>
      <c r="M97" s="9"/>
    </row>
    <row r="98" spans="2:13" x14ac:dyDescent="0.3">
      <c r="B98" s="3" t="s">
        <v>16</v>
      </c>
      <c r="C98" s="4" t="s">
        <v>17</v>
      </c>
      <c r="D98" s="4"/>
    </row>
    <row r="99" spans="2:13" x14ac:dyDescent="0.3">
      <c r="B99" s="3" t="s">
        <v>14</v>
      </c>
      <c r="C99" s="4" t="s">
        <v>15</v>
      </c>
      <c r="D99" s="4"/>
    </row>
    <row r="100" spans="2:13" x14ac:dyDescent="0.3">
      <c r="C100" s="4" t="s">
        <v>27</v>
      </c>
    </row>
    <row r="101" spans="2:13" x14ac:dyDescent="0.3">
      <c r="C101" s="22" t="s">
        <v>29</v>
      </c>
    </row>
  </sheetData>
  <mergeCells count="25">
    <mergeCell ref="B84:B96"/>
    <mergeCell ref="C84:C96"/>
    <mergeCell ref="B14:B26"/>
    <mergeCell ref="C14:C26"/>
    <mergeCell ref="B28:B40"/>
    <mergeCell ref="C28:C40"/>
    <mergeCell ref="B42:B54"/>
    <mergeCell ref="C42:C54"/>
    <mergeCell ref="B56:B68"/>
    <mergeCell ref="C56:C68"/>
    <mergeCell ref="B70:B82"/>
    <mergeCell ref="C70:C82"/>
    <mergeCell ref="B1:M1"/>
    <mergeCell ref="B2:M2"/>
    <mergeCell ref="B3:M3"/>
    <mergeCell ref="B10:M10"/>
    <mergeCell ref="B12:B13"/>
    <mergeCell ref="C12:C13"/>
    <mergeCell ref="D12:D13"/>
    <mergeCell ref="E12:F12"/>
    <mergeCell ref="G12:G13"/>
    <mergeCell ref="H12:I12"/>
    <mergeCell ref="J12:J13"/>
    <mergeCell ref="K12:L12"/>
    <mergeCell ref="M12:M13"/>
  </mergeCells>
  <conditionalFormatting sqref="M84">
    <cfRule type="cellIs" dxfId="11" priority="12" operator="lessThan">
      <formula>0</formula>
    </cfRule>
  </conditionalFormatting>
  <conditionalFormatting sqref="K97:L97">
    <cfRule type="cellIs" dxfId="10" priority="11" operator="lessThan">
      <formula>0</formula>
    </cfRule>
  </conditionalFormatting>
  <conditionalFormatting sqref="G85:G96">
    <cfRule type="cellIs" dxfId="9" priority="10" operator="lessThan">
      <formula>0</formula>
    </cfRule>
  </conditionalFormatting>
  <conditionalFormatting sqref="J85:J96">
    <cfRule type="cellIs" dxfId="8" priority="9" operator="lessThan">
      <formula>0</formula>
    </cfRule>
  </conditionalFormatting>
  <conditionalFormatting sqref="M85:M96">
    <cfRule type="cellIs" dxfId="7" priority="8" operator="lessThan">
      <formula>0</formula>
    </cfRule>
  </conditionalFormatting>
  <conditionalFormatting sqref="K84:L96">
    <cfRule type="cellIs" dxfId="6" priority="7" operator="lessThan">
      <formula>0</formula>
    </cfRule>
  </conditionalFormatting>
  <conditionalFormatting sqref="M14 M28 M42 M56 M70">
    <cfRule type="cellIs" dxfId="5" priority="6" operator="lessThan">
      <formula>0</formula>
    </cfRule>
  </conditionalFormatting>
  <conditionalFormatting sqref="K27:L27 K41:L41 K55:L55 K69:L69 K83:L83">
    <cfRule type="cellIs" dxfId="4" priority="5" operator="lessThan">
      <formula>0</formula>
    </cfRule>
  </conditionalFormatting>
  <conditionalFormatting sqref="G15:G26 G29:G40 G43:G54 G57:G68 G71:G82">
    <cfRule type="cellIs" dxfId="3" priority="4" operator="lessThan">
      <formula>0</formula>
    </cfRule>
  </conditionalFormatting>
  <conditionalFormatting sqref="J15:J26 J29:J40 J43:J54 J57:J68 J71:J82">
    <cfRule type="cellIs" dxfId="2" priority="3" operator="lessThan">
      <formula>0</formula>
    </cfRule>
  </conditionalFormatting>
  <conditionalFormatting sqref="M15:M26 M29:M40 M43:M54 M57:M68 M71:M82">
    <cfRule type="cellIs" dxfId="1" priority="2" operator="lessThan">
      <formula>0</formula>
    </cfRule>
  </conditionalFormatting>
  <conditionalFormatting sqref="K14:L26 K28:L40 K42:L54 K56:L68 K70:L8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Consolidado</vt:lpstr>
      <vt:lpstr>Detalle por partida</vt:lpstr>
      <vt:lpstr>Consolidado!Área_de_impresión</vt:lpstr>
      <vt:lpstr>'Detalle por partida'!Área_de_impresión</vt:lpstr>
      <vt:lpstr>Consolidado!Títulos_a_imprimir</vt:lpstr>
      <vt:lpstr>'Detalle por partida'!Títulos_a_imprimir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LESLIE SALGADO</cp:lastModifiedBy>
  <cp:lastPrinted>2017-12-08T16:37:14Z</cp:lastPrinted>
  <dcterms:created xsi:type="dcterms:W3CDTF">2016-06-17T17:10:56Z</dcterms:created>
  <dcterms:modified xsi:type="dcterms:W3CDTF">2018-02-02T16:47:54Z</dcterms:modified>
</cp:coreProperties>
</file>